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40" tabRatio="897" firstSheet="21" activeTab="26"/>
  </bookViews>
  <sheets>
    <sheet name="1、部门收支总表" sheetId="1" r:id="rId1"/>
    <sheet name="2、部门收入总表" sheetId="2" r:id="rId2"/>
    <sheet name="3、部门支出总表 " sheetId="3" r:id="rId3"/>
    <sheet name="4、部门支出总表（分类）" sheetId="4" r:id="rId4"/>
    <sheet name="5、支出分类(政府预算)" sheetId="5" r:id="rId5"/>
    <sheet name="6、基本-工资福利" sheetId="6" r:id="rId6"/>
    <sheet name="7、工资福利(政府预算)" sheetId="7" r:id="rId7"/>
    <sheet name="8、基本-一般商品服务" sheetId="8" r:id="rId8"/>
    <sheet name="9、商品服务(政府预算)" sheetId="9" r:id="rId9"/>
    <sheet name="10、基本-个人和家庭" sheetId="10" r:id="rId10"/>
    <sheet name="11、个人家庭(政府预算)" sheetId="11" r:id="rId11"/>
    <sheet name="12、财政拨款收支总表" sheetId="12" r:id="rId12"/>
    <sheet name="13、一般预算支出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和服务" sheetId="17" r:id="rId17"/>
    <sheet name="18、商品服务(政府预算)(2)" sheetId="18" r:id="rId18"/>
    <sheet name="19、一般-个人和家庭" sheetId="19" r:id="rId19"/>
    <sheet name="20、个人家庭(政府预算)(2)" sheetId="20" r:id="rId20"/>
    <sheet name="21、项目明细表" sheetId="21" r:id="rId21"/>
    <sheet name="22、政府性基金" sheetId="22" r:id="rId22"/>
    <sheet name="23、政府性基金(政府预算)" sheetId="23" r:id="rId23"/>
    <sheet name="24、专户" sheetId="24" r:id="rId24"/>
    <sheet name="25、专户(政府预算)" sheetId="25" r:id="rId25"/>
    <sheet name="26、经费拨款" sheetId="26" r:id="rId26"/>
    <sheet name="27、经费拨款(政府预算)" sheetId="27" r:id="rId27"/>
    <sheet name="28、三公" sheetId="28" r:id="rId28"/>
    <sheet name="29、整体绩效" sheetId="29" r:id="rId29"/>
    <sheet name="30、项目绩效" sheetId="30" r:id="rId30"/>
  </sheets>
  <definedNames>
    <definedName name="_xlnm.Print_Area" localSheetId="1">'2、部门收入总表'!$A$1:$M$7</definedName>
    <definedName name="_xlnm.Print_Area" localSheetId="0">'1、部门收支总表'!$A$1:$H$28</definedName>
    <definedName name="_xlnm.Print_Area" localSheetId="2">'3、部门支出总表 '!$A$1:$P$7</definedName>
    <definedName name="_xlnm.Print_Area" localSheetId="3">'4、部门支出总表（分类）'!$A$1:$U$8</definedName>
    <definedName name="_xlnm.Print_Area" localSheetId="11">'12、财政拨款收支总表'!$A$1:$F$26</definedName>
    <definedName name="_xlnm.Print_Area" localSheetId="10">'11、个人家庭(政府预算)'!$A$1:$K$7</definedName>
    <definedName name="_xlnm.Print_Area" localSheetId="19">'20、个人家庭(政府预算)(2)'!$A$1:$K$7</definedName>
    <definedName name="_xlnm.Print_Area" localSheetId="6">'7、工资福利(政府预算)'!$A$1:$N$7</definedName>
    <definedName name="_xlnm.Print_Area" localSheetId="15">'16、工资福利(政府预算)(2)'!$A$1:$N$7</definedName>
    <definedName name="_xlnm.Print_Area" localSheetId="9">'10、基本-个人和家庭'!$A$1:$L$8</definedName>
    <definedName name="_xlnm.Print_Area" localSheetId="5">'6、基本-工资福利'!$A$1:$AA$8</definedName>
    <definedName name="_xlnm.Print_Area" localSheetId="7">'8、基本-一般商品服务'!$A$1:$Z$8</definedName>
    <definedName name="_xlnm.Print_Area" localSheetId="25">'26、经费拨款'!$A$1:$V$8</definedName>
    <definedName name="_xlnm.Print_Area" localSheetId="26">'27、经费拨款(政府预算)'!$A$1:$U$7</definedName>
    <definedName name="_xlnm.Print_Area" localSheetId="27">'28、三公'!$A$1:$O$8</definedName>
    <definedName name="_xlnm.Print_Area" localSheetId="8">'9、商品服务(政府预算)'!$A$1:$T$7</definedName>
    <definedName name="_xlnm.Print_Area" localSheetId="17">'18、商品服务(政府预算)(2)'!$A$1:$T$7</definedName>
    <definedName name="_xlnm.Print_Area" localSheetId="29">'30、项目绩效'!$A$1:$N$7</definedName>
    <definedName name="_xlnm.Print_Area" localSheetId="20">'21、项目明细表'!$A$1:$N$7</definedName>
    <definedName name="_xlnm.Print_Area" localSheetId="18">'19、一般-个人和家庭'!$A$1:$L$8</definedName>
    <definedName name="_xlnm.Print_Area" localSheetId="14">'15、一般-工资福利'!$A$1:$AA$8</definedName>
    <definedName name="_xlnm.Print_Area" localSheetId="16">'17、一般-商品和服务'!$A$1:$Z$8</definedName>
    <definedName name="_xlnm.Print_Area" localSheetId="13">'14、一般预算基本支出表'!$A$1:$I$8</definedName>
    <definedName name="_xlnm.Print_Area" localSheetId="12">'13、一般预算支出'!$A$1:$S$8</definedName>
    <definedName name="_xlnm.Print_Area" localSheetId="28">'29、整体绩效'!$A$1:$I$7</definedName>
    <definedName name="_xlnm.Print_Area" localSheetId="21">'22、政府性基金'!$A$1:$U$8</definedName>
    <definedName name="_xlnm.Print_Area" localSheetId="22">'23、政府性基金(政府预算)'!$A$1:$U$7</definedName>
    <definedName name="_xlnm.Print_Area" localSheetId="4">'5、支出分类(政府预算)'!$1:$7</definedName>
    <definedName name="_xlnm.Print_Area" localSheetId="23">'24、专户'!$A$1:$U$8</definedName>
    <definedName name="_xlnm.Print_Area" localSheetId="24">'25、专户(政府预算)'!$A$1:$U$7</definedName>
    <definedName name="_xlnm.Print_Area">#N/A</definedName>
    <definedName name="_xlnm.Print_Titles" localSheetId="1">'2、部门收入总表'!$1:$6</definedName>
    <definedName name="_xlnm.Print_Titles" localSheetId="0">'1、部门收支总表'!$1:$5</definedName>
    <definedName name="_xlnm.Print_Titles" localSheetId="11">'12、财政拨款收支总表'!$1:$5</definedName>
    <definedName name="_xlnm.Print_Titles" localSheetId="10">'11、个人家庭(政府预算)'!$1:$6</definedName>
    <definedName name="_xlnm.Print_Titles" localSheetId="19">'20、个人家庭(政府预算)(2)'!$1:$6</definedName>
    <definedName name="_xlnm.Print_Titles" localSheetId="6">'7、工资福利(政府预算)'!$1:$6</definedName>
    <definedName name="_xlnm.Print_Titles" localSheetId="15">'16、工资福利(政府预算)(2)'!$1:$6</definedName>
    <definedName name="_xlnm.Print_Titles" localSheetId="26">'27、经费拨款(政府预算)'!$1:$6</definedName>
    <definedName name="_xlnm.Print_Titles" localSheetId="8">'9、商品服务(政府预算)'!$1:$6</definedName>
    <definedName name="_xlnm.Print_Titles" localSheetId="17">'18、商品服务(政府预算)(2)'!$1:$6</definedName>
    <definedName name="_xlnm.Print_Titles" localSheetId="22">'23、政府性基金(政府预算)'!$1:$6</definedName>
    <definedName name="_xlnm.Print_Titles" localSheetId="4">'5、支出分类(政府预算)'!$1:$6</definedName>
    <definedName name="_xlnm.Print_Titles" localSheetId="24">'25、专户(政府预算)'!$2:$6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<sst xmlns="http://schemas.openxmlformats.org/spreadsheetml/2006/main" count="914" uniqueCount="297">
  <si>
    <t>表-01</t>
  </si>
  <si>
    <t>部门收支总表</t>
  </si>
  <si>
    <t>部门：岳阳县科学技术协会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</si>
  <si>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</si>
  <si>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</si>
  <si>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</si>
  <si>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</si>
  <si>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</si>
  <si>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</si>
  <si>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</si>
  <si>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</si>
  <si>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</si>
  <si>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</si>
  <si>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</si>
  <si>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</si>
  <si>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</si>
  <si>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</si>
  <si>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</si>
  <si>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</si>
  <si>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</si>
  <si>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</si>
  <si>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</si>
  <si>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</si>
  <si>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</si>
  <si>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</si>
  <si>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</si>
  <si>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</si>
  <si>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</si>
  <si>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</si>
  <si>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</si>
  <si>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</si>
  <si>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</si>
  <si>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</si>
  <si>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</si>
  <si>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</si>
  <si>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</si>
  <si>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</si>
  <si>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</si>
  <si>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</si>
  <si>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</si>
  <si>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</si>
  <si>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</si>
  <si>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</si>
  <si>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</si>
  <si>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</si>
  <si>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</si>
  <si>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</si>
  <si>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</si>
  <si>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</si>
  <si>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</si>
  <si>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</si>
  <si>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</si>
  <si>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</si>
  <si>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</si>
  <si>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</si>
  <si>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</si>
  <si>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</si>
  <si>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</si>
  <si>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</si>
  <si>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</si>
  <si>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</si>
  <si>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</si>
  <si>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</si>
  <si>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</si>
  <si>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</si>
  <si>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</si>
  <si>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</si>
  <si>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</si>
  <si>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</si>
  <si>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</si>
  <si>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</si>
  <si>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</si>
  <si>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</si>
  <si>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</si>
  <si>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</si>
  <si>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</si>
  <si>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</si>
  <si>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</si>
  <si>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</si>
  <si>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</si>
  <si>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</si>
  <si>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</si>
  <si>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</si>
  <si>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</si>
  <si>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</si>
  <si>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</si>
  <si>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</si>
  <si>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</si>
  <si>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</si>
  <si>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</si>
  <si>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</si>
  <si>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</si>
  <si>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</si>
  <si>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</si>
  <si>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岳阳县科学技术协会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</si>
  <si>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</si>
  <si>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</si>
  <si>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</si>
  <si>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</si>
  <si>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</si>
  <si>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</si>
  <si>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</si>
  <si>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</si>
  <si>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</si>
  <si>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</si>
  <si>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</si>
  <si>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</si>
  <si>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</si>
  <si>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</si>
  <si>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</si>
  <si>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</si>
  <si>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</si>
  <si>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</si>
  <si>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</si>
  <si>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</si>
  <si>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</si>
  <si>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</si>
  <si>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</si>
  <si>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</si>
  <si>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</si>
  <si>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</si>
  <si>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</si>
  <si>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02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</si>
  <si>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</si>
  <si>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</si>
  <si>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</si>
  <si>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</si>
  <si>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</si>
  <si>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</si>
  <si>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</si>
  <si>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</si>
  <si>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</si>
  <si>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</si>
  <si>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</si>
  <si>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</si>
  <si>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</si>
  <si>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</si>
  <si>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</si>
  <si>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</si>
  <si>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</si>
  <si>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</si>
  <si>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</si>
  <si>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</si>
  <si>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</si>
  <si>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</si>
  <si>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</si>
  <si>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</si>
  <si>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</si>
  <si>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</si>
  <si>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</si>
  <si>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</si>
  <si>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</si>
  <si>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</si>
  <si>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</si>
  <si>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</si>
  <si>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</si>
  <si>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</si>
  <si>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</si>
  <si>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</si>
  <si>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</si>
  <si>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</si>
  <si>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</si>
  <si>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</si>
  <si>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</si>
  <si>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</si>
  <si>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</si>
  <si>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</si>
  <si>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</si>
  <si>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</si>
  <si>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</si>
  <si>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</si>
  <si>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</si>
  <si>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</si>
  <si>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</si>
  <si>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</si>
  <si>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</si>
  <si>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</si>
  <si>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</si>
  <si>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</si>
  <si>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</si>
  <si>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</si>
  <si>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</si>
  <si>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</si>
  <si>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</si>
  <si>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</si>
  <si>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</si>
  <si>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</si>
  <si>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项目商品加进去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</si>
  <si>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</si>
  <si>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</si>
  <si>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</si>
  <si>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</si>
  <si>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</si>
  <si>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</si>
  <si>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</si>
  <si>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</si>
  <si>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</si>
  <si>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</si>
  <si>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</si>
  <si>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</si>
  <si>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</si>
  <si>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</si>
  <si>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</si>
  <si>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</si>
  <si>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</si>
  <si>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</si>
  <si>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</si>
  <si>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</si>
  <si>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</si>
  <si>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</si>
  <si>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</si>
  <si>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</si>
  <si>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</si>
  <si>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</si>
  <si>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</si>
  <si>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</si>
  <si>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</si>
  <si>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</si>
  <si>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</si>
  <si>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</si>
  <si>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01</t>
  </si>
  <si>
    <t>表-14</t>
  </si>
  <si>
    <t>一般预算拨款基本支出预算表</t>
  </si>
  <si>
    <t>表-15</t>
  </si>
  <si>
    <t>一般预算拨款——工资福利支出预算表</t>
  </si>
  <si>
    <t>206</t>
  </si>
  <si>
    <t>行政运行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</si>
  <si>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</si>
  <si>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</si>
  <si>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</si>
  <si>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</si>
  <si>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</si>
  <si>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</si>
  <si>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</si>
  <si>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</si>
  <si>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</si>
  <si>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</si>
  <si>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</si>
  <si>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</si>
  <si>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</si>
  <si>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</si>
  <si>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一般行政管理事务</t>
  </si>
  <si>
    <t>科普项目</t>
  </si>
  <si>
    <t>表-22</t>
  </si>
  <si>
    <t>政府性基金拨款支出预算表</t>
  </si>
  <si>
    <t>我单位本表无数据，以空表列示</t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</si>
  <si>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</si>
  <si>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</si>
  <si>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</si>
  <si>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</si>
  <si>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</si>
  <si>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</si>
  <si>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</si>
  <si>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</si>
  <si>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</si>
  <si>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</si>
  <si>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</si>
  <si>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</si>
  <si>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</si>
  <si>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</si>
  <si>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</si>
  <si>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2018年“三公”经费预算公开表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</si>
  <si>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</si>
  <si>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</si>
  <si>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</si>
  <si>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</si>
  <si>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</si>
  <si>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</si>
  <si>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</si>
  <si>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</si>
  <si>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</si>
  <si>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</si>
  <si>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</si>
  <si>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</si>
  <si>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</si>
  <si>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</si>
  <si>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</si>
  <si>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团结和组织科技工作者，以经济建设为中心，促进科技的繁荣和发展，促进科技的普及和推广，促进科技人才的成长和提高，反映科技工作者的呼声和要求，维护他们的合法权益，为科技工作者服务，为两个文明建设服务。</t>
  </si>
  <si>
    <t>目标1：全年预算申请到位和下达数量在95％以上，三公经费变动≤0。
目标2：社会效益、经济效益和社会公众满意度达到预期目标。
目标3：争取在全市科协系统中排名前三位。</t>
  </si>
  <si>
    <t xml:space="preserve">财政供养人员控制率100% 
三公经费控制率100% 
组织科普志愿者科技下乡3次                    组织科普志愿者进社区3次 
政府采购执行率80% 
公务卡刷卡率45%
固定资产利用率100%
</t>
  </si>
  <si>
    <t xml:space="preserve">通过科学技术普及，构建全民学科学、爱科学、用科学的良好氛围 
通过技术培训，引进先进技术和工艺，推动农民依靠科技致富。 
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</si>
  <si>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</si>
  <si>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</si>
  <si>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</si>
  <si>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</si>
  <si>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</si>
  <si>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</si>
  <si>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</si>
  <si>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</si>
  <si>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</si>
  <si>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</si>
  <si>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</si>
  <si>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</si>
  <si>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</si>
  <si>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</si>
  <si>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经常性项目</t>
  </si>
  <si>
    <t xml:space="preserve">组织科普志愿者科技下乡3次 组织科普志愿者进社区3次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</si>
</sst>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0"/>
    <numFmt numFmtId="182" formatCode="0000"/>
    <numFmt numFmtId="183" formatCode="0.00_ 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2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4" fillId="6" borderId="0" applyNumberFormat="0" applyBorder="0" applyAlignment="0" applyProtection="0"/>
    <xf numFmtId="0" fontId="1" fillId="0" borderId="0">
      <alignment vertical="center"/>
      <protection/>
    </xf>
    <xf numFmtId="0" fontId="16" fillId="0" borderId="4" applyNumberFormat="0" applyFill="0" applyAlignment="0" applyProtection="0"/>
    <xf numFmtId="0" fontId="14" fillId="6" borderId="0" applyNumberFormat="0" applyBorder="0" applyAlignment="0" applyProtection="0"/>
    <xf numFmtId="0" fontId="27" fillId="8" borderId="5" applyNumberFormat="0" applyAlignment="0" applyProtection="0"/>
    <xf numFmtId="0" fontId="19" fillId="8" borderId="1" applyNumberFormat="0" applyAlignment="0" applyProtection="0"/>
    <xf numFmtId="0" fontId="13" fillId="9" borderId="6" applyNumberFormat="0" applyAlignment="0" applyProtection="0"/>
    <xf numFmtId="0" fontId="7" fillId="2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7" applyNumberFormat="0" applyFill="0" applyAlignment="0" applyProtection="0"/>
    <xf numFmtId="0" fontId="15" fillId="0" borderId="8" applyNumberFormat="0" applyFill="0" applyAlignment="0" applyProtection="0"/>
    <xf numFmtId="0" fontId="29" fillId="4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" fillId="0" borderId="0">
      <alignment vertical="center"/>
      <protection/>
    </xf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4" fillId="16" borderId="0" applyNumberFormat="0" applyBorder="0" applyAlignment="0" applyProtection="0"/>
    <xf numFmtId="0" fontId="7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7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53">
    <xf numFmtId="0" fontId="0" fillId="0" borderId="0" xfId="0" applyAlignment="1">
      <alignment/>
    </xf>
    <xf numFmtId="0" fontId="1" fillId="0" borderId="0" xfId="81" applyFill="1">
      <alignment/>
      <protection/>
    </xf>
    <xf numFmtId="0" fontId="1" fillId="0" borderId="0" xfId="81">
      <alignment/>
      <protection/>
    </xf>
    <xf numFmtId="0" fontId="2" fillId="0" borderId="0" xfId="81" applyFont="1" applyAlignment="1">
      <alignment horizontal="center" vertical="center"/>
      <protection/>
    </xf>
    <xf numFmtId="0" fontId="2" fillId="0" borderId="0" xfId="81" applyNumberFormat="1" applyFont="1" applyAlignment="1">
      <alignment horizontal="center" vertical="center"/>
      <protection/>
    </xf>
    <xf numFmtId="0" fontId="3" fillId="0" borderId="0" xfId="81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8" borderId="10" xfId="81" applyNumberFormat="1" applyFont="1" applyFill="1" applyBorder="1" applyAlignment="1" applyProtection="1">
      <alignment horizontal="center" vertical="center" wrapText="1"/>
      <protection/>
    </xf>
    <xf numFmtId="0" fontId="4" fillId="8" borderId="11" xfId="81" applyNumberFormat="1" applyFont="1" applyFill="1" applyBorder="1" applyAlignment="1" applyProtection="1">
      <alignment horizontal="center" vertical="center" wrapText="1"/>
      <protection/>
    </xf>
    <xf numFmtId="0" fontId="4" fillId="8" borderId="12" xfId="81" applyNumberFormat="1" applyFont="1" applyFill="1" applyBorder="1" applyAlignment="1" applyProtection="1">
      <alignment horizontal="center" vertical="center" wrapText="1"/>
      <protection/>
    </xf>
    <xf numFmtId="0" fontId="4" fillId="8" borderId="13" xfId="81" applyNumberFormat="1" applyFont="1" applyFill="1" applyBorder="1" applyAlignment="1" applyProtection="1">
      <alignment horizontal="center" vertical="center" wrapText="1"/>
      <protection/>
    </xf>
    <xf numFmtId="0" fontId="4" fillId="8" borderId="14" xfId="81" applyNumberFormat="1" applyFont="1" applyFill="1" applyBorder="1" applyAlignment="1" applyProtection="1">
      <alignment horizontal="center" vertical="center" wrapText="1"/>
      <protection/>
    </xf>
    <xf numFmtId="0" fontId="4" fillId="8" borderId="10" xfId="81" applyNumberFormat="1" applyFont="1" applyFill="1" applyBorder="1" applyAlignment="1" applyProtection="1">
      <alignment vertical="center" wrapText="1"/>
      <protection/>
    </xf>
    <xf numFmtId="0" fontId="2" fillId="8" borderId="15" xfId="81" applyFont="1" applyFill="1" applyBorder="1" applyAlignment="1">
      <alignment horizontal="center" vertical="center"/>
      <protection/>
    </xf>
    <xf numFmtId="0" fontId="2" fillId="8" borderId="10" xfId="81" applyFont="1" applyFill="1" applyBorder="1" applyAlignment="1">
      <alignment horizontal="center" vertical="center"/>
      <protection/>
    </xf>
    <xf numFmtId="0" fontId="2" fillId="8" borderId="11" xfId="81" applyFont="1" applyFill="1" applyBorder="1" applyAlignment="1">
      <alignment horizontal="center" vertical="center"/>
      <protection/>
    </xf>
    <xf numFmtId="0" fontId="2" fillId="0" borderId="10" xfId="81" applyNumberFormat="1" applyFont="1" applyFill="1" applyBorder="1" applyAlignment="1" applyProtection="1">
      <alignment horizontal="center" vertical="center" wrapText="1"/>
      <protection/>
    </xf>
    <xf numFmtId="0" fontId="2" fillId="0" borderId="10" xfId="81" applyNumberFormat="1" applyFont="1" applyFill="1" applyBorder="1" applyAlignment="1" applyProtection="1">
      <alignment horizontal="left" vertical="center" wrapText="1"/>
      <protection/>
    </xf>
    <xf numFmtId="0" fontId="2" fillId="0" borderId="16" xfId="81" applyNumberFormat="1" applyFont="1" applyFill="1" applyBorder="1" applyAlignment="1" applyProtection="1">
      <alignment horizontal="center" vertical="center" wrapText="1"/>
      <protection locked="0"/>
    </xf>
    <xf numFmtId="176" fontId="2" fillId="0" borderId="12" xfId="81" applyNumberFormat="1" applyFont="1" applyFill="1" applyBorder="1" applyAlignment="1" applyProtection="1">
      <alignment horizontal="center" vertical="center" wrapText="1"/>
      <protection/>
    </xf>
    <xf numFmtId="176" fontId="2" fillId="0" borderId="10" xfId="81" applyNumberFormat="1" applyFont="1" applyFill="1" applyBorder="1" applyAlignment="1" applyProtection="1">
      <alignment horizontal="center" vertical="center" wrapText="1"/>
      <protection/>
    </xf>
    <xf numFmtId="49" fontId="2" fillId="0" borderId="16" xfId="81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8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81" applyFont="1" applyFill="1" applyAlignment="1">
      <alignment horizontal="center" vertical="center"/>
      <protection/>
    </xf>
    <xf numFmtId="0" fontId="2" fillId="0" borderId="0" xfId="81" applyNumberFormat="1" applyFont="1" applyFill="1" applyAlignment="1">
      <alignment horizontal="center" vertical="center"/>
      <protection/>
    </xf>
    <xf numFmtId="0" fontId="1" fillId="0" borderId="0" xfId="81" applyAlignment="1">
      <alignment horizontal="center"/>
      <protection/>
    </xf>
    <xf numFmtId="49" fontId="2" fillId="0" borderId="10" xfId="81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8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10" xfId="19" applyNumberFormat="1" applyFont="1" applyFill="1" applyBorder="1" applyAlignment="1" applyProtection="1">
      <alignment horizontal="center" vertical="center" wrapText="1"/>
      <protection/>
    </xf>
    <xf numFmtId="0" fontId="4" fillId="8" borderId="13" xfId="19" applyNumberFormat="1" applyFont="1" applyFill="1" applyBorder="1" applyAlignment="1" applyProtection="1">
      <alignment horizontal="center" vertical="center" wrapText="1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0" fontId="4" fillId="8" borderId="10" xfId="19" applyNumberFormat="1" applyFont="1" applyFill="1" applyBorder="1" applyAlignment="1" applyProtection="1">
      <alignment horizontal="center" vertical="center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 wrapText="1"/>
      <protection/>
    </xf>
    <xf numFmtId="0" fontId="4" fillId="8" borderId="15" xfId="19" applyNumberFormat="1" applyFont="1" applyFill="1" applyBorder="1" applyAlignment="1" applyProtection="1">
      <alignment horizontal="center" vertical="center"/>
      <protection/>
    </xf>
    <xf numFmtId="0" fontId="4" fillId="8" borderId="18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5" xfId="19" applyFont="1" applyFill="1" applyBorder="1" applyAlignment="1">
      <alignment horizontal="center" vertical="center"/>
      <protection/>
    </xf>
    <xf numFmtId="0" fontId="2" fillId="8" borderId="11" xfId="19" applyFont="1" applyFill="1" applyBorder="1" applyAlignment="1">
      <alignment horizontal="center" vertical="center"/>
      <protection/>
    </xf>
    <xf numFmtId="0" fontId="2" fillId="0" borderId="16" xfId="19" applyNumberFormat="1" applyFont="1" applyFill="1" applyBorder="1" applyAlignment="1" applyProtection="1">
      <alignment horizontal="center" vertical="center" wrapText="1"/>
      <protection/>
    </xf>
    <xf numFmtId="0" fontId="2" fillId="0" borderId="12" xfId="19" applyNumberFormat="1" applyFont="1" applyFill="1" applyBorder="1" applyAlignment="1" applyProtection="1">
      <alignment horizontal="left" vertical="center" wrapText="1"/>
      <protection/>
    </xf>
    <xf numFmtId="176" fontId="2" fillId="0" borderId="12" xfId="19" applyNumberFormat="1" applyFont="1" applyFill="1" applyBorder="1" applyAlignment="1" applyProtection="1">
      <alignment horizontal="center" vertical="center" wrapText="1"/>
      <protection/>
    </xf>
    <xf numFmtId="0" fontId="2" fillId="0" borderId="12" xfId="19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2" fillId="0" borderId="10" xfId="19" applyNumberFormat="1" applyFont="1" applyFill="1" applyBorder="1" applyAlignment="1" applyProtection="1">
      <alignment horizontal="left" vertical="center" wrapText="1"/>
      <protection locked="0"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2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14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0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6" xfId="72" applyNumberFormat="1" applyFont="1" applyFill="1" applyBorder="1" applyAlignment="1" applyProtection="1">
      <alignment horizontal="center" vertical="center" wrapText="1"/>
      <protection/>
    </xf>
    <xf numFmtId="0" fontId="1" fillId="8" borderId="11" xfId="72" applyFill="1" applyBorder="1" applyAlignment="1">
      <alignment horizontal="center" vertical="center" wrapText="1"/>
      <protection/>
    </xf>
    <xf numFmtId="0" fontId="1" fillId="8" borderId="15" xfId="72" applyFill="1" applyBorder="1" applyAlignment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vertical="center" wrapText="1"/>
      <protection/>
    </xf>
    <xf numFmtId="176" fontId="1" fillId="0" borderId="12" xfId="72" applyNumberFormat="1" applyFont="1" applyFill="1" applyBorder="1" applyAlignment="1" applyProtection="1">
      <alignment horizontal="center" vertical="center" wrapText="1"/>
      <protection/>
    </xf>
    <xf numFmtId="176" fontId="1" fillId="0" borderId="12" xfId="72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177" fontId="1" fillId="0" borderId="16" xfId="72" applyNumberFormat="1" applyFont="1" applyFill="1" applyBorder="1" applyAlignment="1" applyProtection="1">
      <alignment horizontal="center" vertical="center" wrapText="1"/>
      <protection/>
    </xf>
    <xf numFmtId="177" fontId="1" fillId="0" borderId="12" xfId="72" applyNumberFormat="1" applyFont="1" applyFill="1" applyBorder="1" applyAlignment="1" applyProtection="1">
      <alignment horizontal="center" vertical="center" wrapText="1"/>
      <protection locked="0"/>
    </xf>
    <xf numFmtId="177" fontId="1" fillId="0" borderId="10" xfId="72" applyNumberFormat="1" applyFont="1" applyFill="1" applyBorder="1" applyAlignment="1" applyProtection="1">
      <alignment horizontal="center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2" fillId="0" borderId="0" xfId="78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2" fillId="0" borderId="0" xfId="78" applyFont="1" applyFill="1" applyBorder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6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10" xfId="20" applyFont="1" applyFill="1" applyBorder="1" applyAlignment="1">
      <alignment horizontal="centerContinuous" vertical="center"/>
      <protection/>
    </xf>
    <xf numFmtId="0" fontId="2" fillId="8" borderId="10" xfId="20" applyNumberFormat="1" applyFont="1" applyFill="1" applyBorder="1" applyAlignment="1" applyProtection="1">
      <alignment horizontal="center" vertical="center" wrapText="1"/>
      <protection/>
    </xf>
    <xf numFmtId="0" fontId="2" fillId="0" borderId="10" xfId="20" applyNumberFormat="1" applyFont="1" applyFill="1" applyBorder="1" applyAlignment="1" applyProtection="1">
      <alignment horizontal="center" vertical="center" wrapText="1"/>
      <protection/>
    </xf>
    <xf numFmtId="0" fontId="2" fillId="8" borderId="10" xfId="20" applyNumberFormat="1" applyFont="1" applyFill="1" applyBorder="1" applyAlignment="1" applyProtection="1">
      <alignment horizontal="centerContinuous" vertical="center"/>
      <protection/>
    </xf>
    <xf numFmtId="0" fontId="2" fillId="8" borderId="10" xfId="20" applyNumberFormat="1" applyFont="1" applyFill="1" applyBorder="1" applyAlignment="1" applyProtection="1">
      <alignment horizontal="center" vertical="center"/>
      <protection/>
    </xf>
    <xf numFmtId="0" fontId="2" fillId="8" borderId="10" xfId="20" applyFont="1" applyFill="1" applyBorder="1" applyAlignment="1">
      <alignment horizontal="center" vertical="center" wrapText="1"/>
      <protection/>
    </xf>
    <xf numFmtId="0" fontId="1" fillId="0" borderId="10" xfId="20" applyNumberFormat="1" applyFont="1" applyFill="1" applyBorder="1" applyAlignment="1" applyProtection="1">
      <alignment horizontal="center" vertical="center" wrapText="1"/>
      <protection/>
    </xf>
    <xf numFmtId="49" fontId="1" fillId="0" borderId="10" xfId="20" applyNumberFormat="1" applyFont="1" applyFill="1" applyBorder="1" applyAlignment="1" applyProtection="1">
      <alignment horizontal="center" vertical="center" wrapText="1"/>
      <protection/>
    </xf>
    <xf numFmtId="178" fontId="1" fillId="0" borderId="10" xfId="20" applyNumberFormat="1" applyFont="1" applyFill="1" applyBorder="1" applyAlignment="1" applyProtection="1">
      <alignment horizontal="center" vertical="center" wrapText="1"/>
      <protection/>
    </xf>
    <xf numFmtId="0" fontId="1" fillId="0" borderId="22" xfId="20" applyFill="1" applyBorder="1" applyAlignment="1">
      <alignment horizontal="center" vertical="center" wrapText="1"/>
      <protection/>
    </xf>
    <xf numFmtId="49" fontId="1" fillId="0" borderId="22" xfId="20" applyNumberFormat="1" applyFill="1" applyBorder="1" applyAlignment="1">
      <alignment horizontal="center" vertical="center" wrapText="1"/>
      <protection/>
    </xf>
    <xf numFmtId="178" fontId="1" fillId="0" borderId="22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9" xfId="20" applyBorder="1" applyAlignment="1">
      <alignment horizontal="right" vertical="center"/>
      <protection/>
    </xf>
    <xf numFmtId="0" fontId="1" fillId="0" borderId="9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1" fillId="0" borderId="10" xfId="20" applyNumberFormat="1" applyFont="1" applyFill="1" applyBorder="1" applyAlignment="1" applyProtection="1">
      <alignment horizontal="right" vertical="center" wrapText="1"/>
      <protection/>
    </xf>
    <xf numFmtId="178" fontId="1" fillId="0" borderId="10" xfId="20" applyNumberFormat="1" applyFill="1" applyBorder="1" applyAlignment="1">
      <alignment horizontal="right" vertical="center" wrapText="1"/>
      <protection/>
    </xf>
    <xf numFmtId="178" fontId="1" fillId="0" borderId="22" xfId="20" applyNumberFormat="1" applyFont="1" applyFill="1" applyBorder="1" applyAlignment="1" applyProtection="1">
      <alignment horizontal="right" vertical="center" wrapText="1"/>
      <protection/>
    </xf>
    <xf numFmtId="0" fontId="1" fillId="0" borderId="22" xfId="20" applyBorder="1" applyAlignment="1">
      <alignment horizontal="center" vertical="center" wrapText="1"/>
      <protection/>
    </xf>
    <xf numFmtId="178" fontId="1" fillId="0" borderId="0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61" applyFill="1" applyAlignment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2" fillId="0" borderId="0" xfId="61" applyFont="1" applyFill="1" applyAlignment="1">
      <alignment horizontal="left" vertical="center"/>
      <protection/>
    </xf>
    <xf numFmtId="179" fontId="2" fillId="0" borderId="0" xfId="61" applyNumberFormat="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0" xfId="61" applyFont="1" applyFill="1" applyBorder="1" applyAlignment="1">
      <alignment vertical="center"/>
      <protection/>
    </xf>
    <xf numFmtId="0" fontId="1" fillId="0" borderId="0" xfId="27" applyFill="1">
      <alignment vertical="center"/>
      <protection/>
    </xf>
    <xf numFmtId="0" fontId="1" fillId="0" borderId="0" xfId="61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10" xfId="27" applyNumberFormat="1" applyFont="1" applyFill="1" applyBorder="1" applyAlignment="1" applyProtection="1">
      <alignment horizontal="center" vertical="center" wrapText="1"/>
      <protection/>
    </xf>
    <xf numFmtId="0" fontId="2" fillId="8" borderId="16" xfId="27" applyNumberFormat="1" applyFont="1" applyFill="1" applyBorder="1" applyAlignment="1" applyProtection="1">
      <alignment horizontal="center" vertical="center" wrapText="1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2" fillId="8" borderId="19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27" applyFont="1" applyFill="1" applyBorder="1" applyAlignment="1">
      <alignment horizontal="center" vertical="center" wrapText="1"/>
      <protection/>
    </xf>
    <xf numFmtId="0" fontId="2" fillId="8" borderId="15" xfId="27" applyFont="1" applyFill="1" applyBorder="1" applyAlignment="1">
      <alignment horizontal="center" vertical="center" wrapText="1"/>
      <protection/>
    </xf>
    <xf numFmtId="0" fontId="2" fillId="8" borderId="11" xfId="27" applyFont="1" applyFill="1" applyBorder="1" applyAlignment="1">
      <alignment horizontal="center" vertical="center" wrapText="1"/>
      <protection/>
    </xf>
    <xf numFmtId="49" fontId="2" fillId="0" borderId="12" xfId="27" applyNumberFormat="1" applyFont="1" applyFill="1" applyBorder="1" applyAlignment="1" applyProtection="1">
      <alignment horizontal="center" vertical="center" wrapText="1"/>
      <protection/>
    </xf>
    <xf numFmtId="49" fontId="2" fillId="0" borderId="10" xfId="27" applyNumberFormat="1" applyFont="1" applyFill="1" applyBorder="1" applyAlignment="1" applyProtection="1">
      <alignment horizontal="center" vertical="center" wrapText="1"/>
      <protection/>
    </xf>
    <xf numFmtId="49" fontId="2" fillId="0" borderId="16" xfId="27" applyNumberFormat="1" applyFont="1" applyFill="1" applyBorder="1" applyAlignment="1" applyProtection="1">
      <alignment horizontal="left" vertical="center" wrapText="1"/>
      <protection/>
    </xf>
    <xf numFmtId="0" fontId="2" fillId="0" borderId="12" xfId="27" applyNumberFormat="1" applyFont="1" applyFill="1" applyBorder="1" applyAlignment="1" applyProtection="1">
      <alignment horizontal="left" vertical="center" wrapText="1"/>
      <protection/>
    </xf>
    <xf numFmtId="176" fontId="2" fillId="0" borderId="10" xfId="27" applyNumberFormat="1" applyFont="1" applyFill="1" applyBorder="1" applyAlignment="1" applyProtection="1">
      <alignment horizontal="right" vertical="center" wrapText="1"/>
      <protection/>
    </xf>
    <xf numFmtId="176" fontId="2" fillId="0" borderId="16" xfId="27" applyNumberFormat="1" applyFont="1" applyFill="1" applyBorder="1" applyAlignment="1" applyProtection="1">
      <alignment horizontal="right" vertical="center" wrapText="1"/>
      <protection/>
    </xf>
    <xf numFmtId="176" fontId="2" fillId="0" borderId="12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4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179" fontId="2" fillId="0" borderId="0" xfId="61" applyNumberFormat="1" applyFont="1" applyFill="1" applyBorder="1" applyAlignment="1">
      <alignment horizontal="center" vertical="center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9" xfId="27" applyFont="1" applyBorder="1" applyAlignment="1">
      <alignment horizontal="left" vertical="center" wrapText="1"/>
      <protection/>
    </xf>
    <xf numFmtId="0" fontId="2" fillId="0" borderId="9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1" fillId="8" borderId="13" xfId="27" applyFont="1" applyFill="1" applyBorder="1" applyAlignment="1">
      <alignment horizontal="center" vertical="center" wrapText="1"/>
      <protection/>
    </xf>
    <xf numFmtId="0" fontId="1" fillId="8" borderId="10" xfId="27" applyFont="1" applyFill="1" applyBorder="1" applyAlignment="1">
      <alignment horizontal="center" vertical="center" wrapText="1"/>
      <protection/>
    </xf>
    <xf numFmtId="176" fontId="1" fillId="0" borderId="12" xfId="27" applyNumberFormat="1" applyFont="1" applyFill="1" applyBorder="1" applyAlignment="1" applyProtection="1">
      <alignment horizontal="right" vertical="center" wrapText="1"/>
      <protection/>
    </xf>
    <xf numFmtId="176" fontId="1" fillId="0" borderId="10" xfId="27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Border="1" applyAlignment="1">
      <alignment horizontal="centerContinuous" vertical="center"/>
      <protection/>
    </xf>
    <xf numFmtId="0" fontId="1" fillId="0" borderId="0" xfId="61" applyFont="1" applyFill="1" applyBorder="1" applyAlignment="1">
      <alignment horizontal="centerContinuous" vertical="center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8" borderId="11" xfId="61" applyFont="1" applyFill="1" applyBorder="1" applyAlignment="1">
      <alignment horizontal="centerContinuous" vertical="center"/>
      <protection/>
    </xf>
    <xf numFmtId="0" fontId="2" fillId="8" borderId="23" xfId="61" applyFont="1" applyFill="1" applyBorder="1" applyAlignment="1">
      <alignment horizontal="centerContinuous" vertical="center"/>
      <protection/>
    </xf>
    <xf numFmtId="0" fontId="2" fillId="8" borderId="12" xfId="61" applyNumberFormat="1" applyFont="1" applyFill="1" applyBorder="1" applyAlignment="1" applyProtection="1">
      <alignment horizontal="center" vertical="center" wrapText="1"/>
      <protection/>
    </xf>
    <xf numFmtId="0" fontId="2" fillId="8" borderId="10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2" fillId="8" borderId="9" xfId="61" applyFont="1" applyFill="1" applyBorder="1" applyAlignment="1">
      <alignment horizontal="center" vertical="center" wrapText="1"/>
      <protection/>
    </xf>
    <xf numFmtId="0" fontId="2" fillId="8" borderId="15" xfId="61" applyFont="1" applyFill="1" applyBorder="1" applyAlignment="1">
      <alignment horizontal="center" vertical="center" wrapText="1"/>
      <protection/>
    </xf>
    <xf numFmtId="0" fontId="2" fillId="8" borderId="11" xfId="61" applyFont="1" applyFill="1" applyBorder="1" applyAlignment="1">
      <alignment horizontal="center" vertical="center" wrapText="1"/>
      <protection/>
    </xf>
    <xf numFmtId="49" fontId="2" fillId="0" borderId="12" xfId="61" applyNumberFormat="1" applyFont="1" applyFill="1" applyBorder="1" applyAlignment="1" applyProtection="1">
      <alignment horizontal="center" vertical="center" wrapText="1"/>
      <protection/>
    </xf>
    <xf numFmtId="49" fontId="2" fillId="0" borderId="10" xfId="61" applyNumberFormat="1" applyFont="1" applyFill="1" applyBorder="1" applyAlignment="1" applyProtection="1">
      <alignment horizontal="center" vertical="center" wrapText="1"/>
      <protection/>
    </xf>
    <xf numFmtId="49" fontId="2" fillId="0" borderId="16" xfId="61" applyNumberFormat="1" applyFont="1" applyFill="1" applyBorder="1" applyAlignment="1" applyProtection="1">
      <alignment horizontal="left" vertical="center" wrapText="1"/>
      <protection/>
    </xf>
    <xf numFmtId="0" fontId="2" fillId="0" borderId="10" xfId="61" applyNumberFormat="1" applyFont="1" applyFill="1" applyBorder="1" applyAlignment="1" applyProtection="1">
      <alignment horizontal="left" vertical="center" wrapText="1"/>
      <protection/>
    </xf>
    <xf numFmtId="176" fontId="2" fillId="0" borderId="16" xfId="61" applyNumberFormat="1" applyFont="1" applyFill="1" applyBorder="1" applyAlignment="1" applyProtection="1">
      <alignment horizontal="right" vertical="center" wrapText="1"/>
      <protection/>
    </xf>
    <xf numFmtId="176" fontId="2" fillId="0" borderId="12" xfId="61" applyNumberFormat="1" applyFont="1" applyFill="1" applyBorder="1" applyAlignment="1" applyProtection="1">
      <alignment horizontal="right" vertical="center" wrapText="1"/>
      <protection/>
    </xf>
    <xf numFmtId="49" fontId="2" fillId="0" borderId="0" xfId="61" applyNumberFormat="1" applyFont="1" applyFill="1" applyAlignment="1">
      <alignment horizontal="center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6" xfId="61" applyNumberFormat="1" applyFont="1" applyFill="1" applyBorder="1" applyAlignment="1" applyProtection="1">
      <alignment horizontal="center" vertical="center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16" xfId="61" applyNumberFormat="1" applyFont="1" applyFill="1" applyBorder="1" applyAlignment="1" applyProtection="1">
      <alignment horizontal="center" vertical="center" wrapText="1"/>
      <protection/>
    </xf>
    <xf numFmtId="176" fontId="2" fillId="0" borderId="10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9" xfId="61" applyFont="1" applyBorder="1" applyAlignment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3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10" xfId="61" applyFont="1" applyFill="1" applyBorder="1" applyAlignment="1">
      <alignment horizontal="center" vertical="center" wrapText="1"/>
      <protection/>
    </xf>
    <xf numFmtId="0" fontId="1" fillId="8" borderId="17" xfId="61" applyFont="1" applyFill="1" applyBorder="1" applyAlignment="1" applyProtection="1">
      <alignment horizontal="center" vertical="center" wrapText="1"/>
      <protection locked="0"/>
    </xf>
    <xf numFmtId="0" fontId="1" fillId="8" borderId="20" xfId="61" applyFont="1" applyFill="1" applyBorder="1" applyAlignment="1">
      <alignment horizontal="center" vertical="center" wrapText="1"/>
      <protection/>
    </xf>
    <xf numFmtId="176" fontId="1" fillId="0" borderId="12" xfId="61" applyNumberFormat="1" applyFont="1" applyFill="1" applyBorder="1" applyAlignment="1" applyProtection="1">
      <alignment horizontal="right" vertical="center" wrapText="1"/>
      <protection/>
    </xf>
    <xf numFmtId="176" fontId="1" fillId="0" borderId="10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9" xfId="76" applyFont="1" applyBorder="1" applyAlignment="1">
      <alignment horizontal="left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49" fontId="2" fillId="8" borderId="10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0" xfId="76" applyNumberFormat="1" applyFont="1" applyFill="1" applyBorder="1" applyAlignment="1" applyProtection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4" xfId="76" applyFont="1" applyFill="1" applyBorder="1" applyAlignment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0" borderId="12" xfId="76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76" applyNumberFormat="1" applyFont="1" applyFill="1" applyBorder="1" applyAlignment="1" applyProtection="1">
      <alignment horizontal="left" vertical="center"/>
      <protection locked="0"/>
    </xf>
    <xf numFmtId="0" fontId="2" fillId="0" borderId="10" xfId="70" applyFont="1" applyFill="1" applyBorder="1" applyAlignment="1" applyProtection="1">
      <alignment vertical="center"/>
      <protection locked="0"/>
    </xf>
    <xf numFmtId="176" fontId="2" fillId="0" borderId="16" xfId="76" applyNumberFormat="1" applyFont="1" applyFill="1" applyBorder="1" applyAlignment="1" applyProtection="1">
      <alignment horizontal="right" vertical="center" wrapText="1"/>
      <protection/>
    </xf>
    <xf numFmtId="176" fontId="2" fillId="0" borderId="10" xfId="76" applyNumberFormat="1" applyFont="1" applyFill="1" applyBorder="1" applyAlignment="1" applyProtection="1">
      <alignment horizontal="right" vertical="center" wrapText="1"/>
      <protection/>
    </xf>
    <xf numFmtId="176" fontId="2" fillId="0" borderId="16" xfId="76" applyNumberFormat="1" applyFont="1" applyFill="1" applyBorder="1" applyAlignment="1" applyProtection="1">
      <alignment horizontal="right" vertical="center" wrapText="1"/>
      <protection locked="0"/>
    </xf>
    <xf numFmtId="176" fontId="2" fillId="0" borderId="12" xfId="7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76" applyFont="1" applyFill="1" applyAlignment="1">
      <alignment horizontal="centerContinuous" vertical="center"/>
      <protection/>
    </xf>
    <xf numFmtId="180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9" xfId="76" applyNumberFormat="1" applyFont="1" applyFill="1" applyBorder="1" applyAlignment="1" applyProtection="1">
      <alignment wrapText="1"/>
      <protection/>
    </xf>
    <xf numFmtId="0" fontId="2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8" borderId="19" xfId="76" applyFont="1" applyFill="1" applyBorder="1" applyAlignment="1">
      <alignment horizontal="center" vertical="center" wrapText="1"/>
      <protection/>
    </xf>
    <xf numFmtId="0" fontId="2" fillId="8" borderId="12" xfId="76" applyNumberFormat="1" applyFont="1" applyFill="1" applyBorder="1" applyAlignment="1" applyProtection="1">
      <alignment horizontal="center" vertical="center" wrapText="1"/>
      <protection/>
    </xf>
    <xf numFmtId="0" fontId="2" fillId="8" borderId="10" xfId="76" applyNumberFormat="1" applyFont="1" applyFill="1" applyBorder="1" applyAlignment="1" applyProtection="1">
      <alignment horizontal="center" vertical="center"/>
      <protection/>
    </xf>
    <xf numFmtId="0" fontId="1" fillId="8" borderId="11" xfId="76" applyFill="1" applyBorder="1" applyAlignment="1">
      <alignment horizontal="center" vertical="center"/>
      <protection/>
    </xf>
    <xf numFmtId="0" fontId="2" fillId="8" borderId="10" xfId="76" applyFont="1" applyFill="1" applyBorder="1" applyAlignment="1">
      <alignment horizontal="center" vertical="center"/>
      <protection/>
    </xf>
    <xf numFmtId="176" fontId="2" fillId="0" borderId="10" xfId="76" applyNumberFormat="1" applyFont="1" applyFill="1" applyBorder="1" applyAlignment="1" applyProtection="1">
      <alignment horizontal="right" vertical="center" wrapText="1"/>
      <protection locked="0"/>
    </xf>
    <xf numFmtId="176" fontId="1" fillId="0" borderId="16" xfId="76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"/>
    </xf>
    <xf numFmtId="0" fontId="1" fillId="0" borderId="0" xfId="53" applyFill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Continuous" vertical="center"/>
      <protection/>
    </xf>
    <xf numFmtId="0" fontId="1" fillId="0" borderId="0" xfId="53">
      <alignment vertical="center"/>
      <protection/>
    </xf>
    <xf numFmtId="0" fontId="5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8" borderId="10" xfId="53" applyFont="1" applyFill="1" applyBorder="1" applyAlignment="1">
      <alignment horizontal="center" vertical="center" wrapText="1"/>
      <protection/>
    </xf>
    <xf numFmtId="0" fontId="2" fillId="8" borderId="10" xfId="53" applyNumberFormat="1" applyFont="1" applyFill="1" applyBorder="1" applyAlignment="1" applyProtection="1">
      <alignment horizontal="center" vertical="center" wrapText="1"/>
      <protection/>
    </xf>
    <xf numFmtId="0" fontId="2" fillId="8" borderId="10" xfId="53" applyNumberFormat="1" applyFont="1" applyFill="1" applyBorder="1" applyAlignment="1" applyProtection="1">
      <alignment horizontal="center" vertical="center"/>
      <protection/>
    </xf>
    <xf numFmtId="0" fontId="2" fillId="8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176" fontId="1" fillId="0" borderId="10" xfId="53" applyNumberFormat="1" applyFill="1" applyBorder="1" applyAlignment="1">
      <alignment horizontal="right" vertical="center" wrapText="1"/>
      <protection/>
    </xf>
    <xf numFmtId="0" fontId="2" fillId="0" borderId="10" xfId="55" applyNumberFormat="1" applyFont="1" applyFill="1" applyBorder="1" applyAlignment="1">
      <alignment horizontal="center" vertical="center" wrapText="1"/>
      <protection/>
    </xf>
    <xf numFmtId="176" fontId="1" fillId="0" borderId="10" xfId="53" applyNumberFormat="1" applyFill="1" applyBorder="1" applyAlignment="1" applyProtection="1">
      <alignment horizontal="right" vertical="center" wrapText="1"/>
      <protection locked="0"/>
    </xf>
    <xf numFmtId="0" fontId="2" fillId="0" borderId="9" xfId="53" applyNumberFormat="1" applyFont="1" applyFill="1" applyBorder="1" applyAlignment="1" applyProtection="1">
      <alignment horizontal="right" vertical="center"/>
      <protection/>
    </xf>
    <xf numFmtId="180" fontId="2" fillId="0" borderId="0" xfId="53" applyNumberFormat="1" applyFont="1" applyFill="1" applyAlignment="1" applyProtection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0" borderId="9" xfId="71" applyFont="1" applyBorder="1" applyAlignment="1">
      <alignment horizontal="centerContinuous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10" xfId="71" applyFont="1" applyFill="1" applyBorder="1" applyAlignment="1">
      <alignment horizontal="center" vertical="center" wrapText="1"/>
      <protection/>
    </xf>
    <xf numFmtId="0" fontId="2" fillId="8" borderId="10" xfId="71" applyNumberFormat="1" applyFont="1" applyFill="1" applyBorder="1" applyAlignment="1" applyProtection="1">
      <alignment horizontal="center" vertical="center" wrapText="1"/>
      <protection/>
    </xf>
    <xf numFmtId="49" fontId="2" fillId="0" borderId="11" xfId="39" applyNumberFormat="1" applyFont="1" applyFill="1" applyBorder="1" applyAlignment="1" applyProtection="1">
      <alignment horizontal="left" vertical="center" wrapText="1"/>
      <protection/>
    </xf>
    <xf numFmtId="176" fontId="2" fillId="0" borderId="11" xfId="71" applyNumberFormat="1" applyFont="1" applyFill="1" applyBorder="1" applyAlignment="1" applyProtection="1">
      <alignment horizontal="right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 locked="0"/>
    </xf>
    <xf numFmtId="176" fontId="2" fillId="0" borderId="0" xfId="71" applyNumberFormat="1" applyFont="1" applyBorder="1" applyAlignment="1">
      <alignment vertical="center"/>
      <protection/>
    </xf>
    <xf numFmtId="0" fontId="2" fillId="0" borderId="11" xfId="55" applyNumberFormat="1" applyFont="1" applyFill="1" applyBorder="1" applyAlignment="1" applyProtection="1">
      <alignment horizontal="center" vertical="center" wrapText="1"/>
      <protection locked="0"/>
    </xf>
    <xf numFmtId="176" fontId="2" fillId="0" borderId="11" xfId="7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9" xfId="71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9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10" xfId="39" applyFont="1" applyFill="1" applyBorder="1" applyAlignment="1">
      <alignment horizontal="center" vertical="center" wrapText="1"/>
      <protection/>
    </xf>
    <xf numFmtId="0" fontId="2" fillId="8" borderId="10" xfId="39" applyNumberFormat="1" applyFont="1" applyFill="1" applyBorder="1" applyAlignment="1" applyProtection="1">
      <alignment horizontal="center" vertical="center" wrapText="1"/>
      <protection/>
    </xf>
    <xf numFmtId="0" fontId="2" fillId="8" borderId="10" xfId="39" applyNumberFormat="1" applyFont="1" applyFill="1" applyBorder="1" applyAlignment="1" applyProtection="1">
      <alignment horizontal="center" vertical="center"/>
      <protection/>
    </xf>
    <xf numFmtId="49" fontId="2" fillId="0" borderId="10" xfId="39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39" applyNumberFormat="1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176" fontId="2" fillId="0" borderId="10" xfId="39" applyNumberFormat="1" applyFont="1" applyFill="1" applyBorder="1" applyAlignment="1" applyProtection="1">
      <alignment horizontal="right" vertical="center" wrapText="1"/>
      <protection/>
    </xf>
    <xf numFmtId="178" fontId="2" fillId="0" borderId="1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8" borderId="10" xfId="83" applyFont="1" applyFill="1" applyBorder="1" applyAlignment="1">
      <alignment horizontal="center" vertical="center" wrapText="1"/>
      <protection/>
    </xf>
    <xf numFmtId="178" fontId="2" fillId="0" borderId="10" xfId="39" applyNumberFormat="1" applyFont="1" applyFill="1" applyBorder="1" applyAlignment="1" applyProtection="1">
      <alignment horizontal="right" vertical="center" wrapText="1"/>
      <protection locked="0"/>
    </xf>
    <xf numFmtId="178" fontId="1" fillId="0" borderId="10" xfId="3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39" applyFill="1">
      <alignment vertical="center"/>
      <protection/>
    </xf>
    <xf numFmtId="0" fontId="1" fillId="8" borderId="11" xfId="83" applyFont="1" applyFill="1" applyBorder="1" applyAlignment="1">
      <alignment horizontal="center" vertical="center" wrapText="1"/>
      <protection/>
    </xf>
    <xf numFmtId="0" fontId="1" fillId="8" borderId="15" xfId="83" applyFont="1" applyFill="1" applyBorder="1" applyAlignment="1">
      <alignment horizontal="center" vertical="center" wrapText="1"/>
      <protection/>
    </xf>
    <xf numFmtId="0" fontId="1" fillId="8" borderId="14" xfId="83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8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1" fontId="2" fillId="8" borderId="0" xfId="74" applyNumberFormat="1" applyFont="1" applyFill="1" applyAlignment="1">
      <alignment horizontal="center" vertical="center"/>
      <protection/>
    </xf>
    <xf numFmtId="182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0" fontId="2" fillId="0" borderId="0" xfId="74" applyFont="1" applyAlignment="1">
      <alignment vertical="center"/>
      <protection/>
    </xf>
    <xf numFmtId="0" fontId="2" fillId="8" borderId="10" xfId="74" applyFont="1" applyFill="1" applyBorder="1" applyAlignment="1">
      <alignment horizontal="centerContinuous" vertical="center"/>
      <protection/>
    </xf>
    <xf numFmtId="0" fontId="2" fillId="8" borderId="10" xfId="74" applyNumberFormat="1" applyFont="1" applyFill="1" applyBorder="1" applyAlignment="1" applyProtection="1">
      <alignment horizontal="centerContinuous" vertical="center"/>
      <protection/>
    </xf>
    <xf numFmtId="0" fontId="2" fillId="8" borderId="11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0" borderId="11" xfId="74" applyFont="1" applyFill="1" applyBorder="1" applyAlignment="1">
      <alignment horizontal="center" vertical="center" wrapText="1"/>
      <protection/>
    </xf>
    <xf numFmtId="0" fontId="2" fillId="8" borderId="11" xfId="74" applyFont="1" applyFill="1" applyBorder="1" applyAlignment="1">
      <alignment horizontal="center" vertical="center" wrapText="1"/>
      <protection/>
    </xf>
    <xf numFmtId="49" fontId="2" fillId="0" borderId="10" xfId="74" applyNumberFormat="1" applyFont="1" applyFill="1" applyBorder="1" applyAlignment="1" applyProtection="1">
      <alignment horizontal="center" vertical="center" wrapText="1"/>
      <protection/>
    </xf>
    <xf numFmtId="0" fontId="2" fillId="0" borderId="10" xfId="74" applyNumberFormat="1" applyFont="1" applyFill="1" applyBorder="1" applyAlignment="1" applyProtection="1">
      <alignment horizontal="center" vertical="center" wrapText="1"/>
      <protection/>
    </xf>
    <xf numFmtId="178" fontId="2" fillId="0" borderId="12" xfId="74" applyNumberFormat="1" applyFont="1" applyFill="1" applyBorder="1" applyAlignment="1" applyProtection="1">
      <alignment horizontal="right" vertical="center" wrapText="1"/>
      <protection/>
    </xf>
    <xf numFmtId="181" fontId="2" fillId="0" borderId="0" xfId="74" applyNumberFormat="1" applyFont="1" applyFill="1" applyAlignment="1">
      <alignment horizontal="center" vertical="center"/>
      <protection/>
    </xf>
    <xf numFmtId="182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178" fontId="2" fillId="0" borderId="10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Alignment="1">
      <alignment vertical="center" wrapText="1"/>
      <protection/>
    </xf>
    <xf numFmtId="0" fontId="2" fillId="8" borderId="15" xfId="74" applyNumberFormat="1" applyFont="1" applyFill="1" applyBorder="1" applyAlignment="1" applyProtection="1">
      <alignment horizontal="center" vertical="center" wrapText="1"/>
      <protection/>
    </xf>
    <xf numFmtId="181" fontId="2" fillId="0" borderId="10" xfId="74" applyNumberFormat="1" applyFont="1" applyFill="1" applyBorder="1" applyAlignment="1">
      <alignment horizontal="center" vertical="center"/>
      <protection/>
    </xf>
    <xf numFmtId="49" fontId="2" fillId="0" borderId="10" xfId="74" applyNumberFormat="1" applyFont="1" applyFill="1" applyBorder="1" applyAlignment="1">
      <alignment horizontal="center" vertical="center"/>
      <protection/>
    </xf>
    <xf numFmtId="0" fontId="2" fillId="0" borderId="10" xfId="74" applyFont="1" applyFill="1" applyBorder="1" applyAlignment="1">
      <alignment horizontal="center" vertical="center"/>
      <protection/>
    </xf>
    <xf numFmtId="179" fontId="2" fillId="0" borderId="10" xfId="74" applyNumberFormat="1" applyFont="1" applyFill="1" applyBorder="1" applyAlignment="1">
      <alignment horizontal="center" vertical="center"/>
      <protection/>
    </xf>
    <xf numFmtId="179" fontId="2" fillId="8" borderId="10" xfId="74" applyNumberFormat="1" applyFont="1" applyFill="1" applyBorder="1" applyAlignment="1">
      <alignment horizontal="center" vertical="center"/>
      <protection/>
    </xf>
    <xf numFmtId="0" fontId="2" fillId="0" borderId="10" xfId="78" applyFont="1" applyFill="1" applyBorder="1" applyAlignment="1">
      <alignment vertical="center"/>
      <protection/>
    </xf>
    <xf numFmtId="0" fontId="2" fillId="0" borderId="16" xfId="78" applyFont="1" applyFill="1" applyBorder="1" applyAlignment="1">
      <alignment vertical="center"/>
      <protection/>
    </xf>
    <xf numFmtId="0" fontId="2" fillId="0" borderId="10" xfId="78" applyFont="1" applyFill="1" applyBorder="1" applyAlignment="1">
      <alignment horizontal="center" vertical="center"/>
      <protection/>
    </xf>
    <xf numFmtId="178" fontId="2" fillId="0" borderId="10" xfId="77" applyNumberFormat="1" applyFont="1" applyFill="1" applyBorder="1" applyAlignment="1" applyProtection="1">
      <alignment horizontal="right" vertical="center" wrapText="1"/>
      <protection/>
    </xf>
    <xf numFmtId="183" fontId="2" fillId="0" borderId="10" xfId="78" applyNumberFormat="1" applyFont="1" applyFill="1" applyBorder="1" applyAlignment="1">
      <alignment vertical="center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178" fontId="2" fillId="0" borderId="10" xfId="74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74" applyNumberFormat="1" applyFont="1" applyFill="1" applyBorder="1" applyAlignment="1" applyProtection="1">
      <alignment horizontal="center" vertical="center"/>
      <protection/>
    </xf>
    <xf numFmtId="0" fontId="2" fillId="0" borderId="13" xfId="78" applyFont="1" applyFill="1" applyBorder="1" applyAlignment="1">
      <alignment vertical="center"/>
      <protection/>
    </xf>
    <xf numFmtId="0" fontId="2" fillId="0" borderId="9" xfId="74" applyNumberFormat="1" applyFont="1" applyFill="1" applyBorder="1" applyAlignment="1" applyProtection="1">
      <alignment vertical="center"/>
      <protection/>
    </xf>
    <xf numFmtId="0" fontId="2" fillId="8" borderId="10" xfId="74" applyFont="1" applyFill="1" applyBorder="1" applyAlignment="1">
      <alignment horizontal="center" vertical="center"/>
      <protection/>
    </xf>
    <xf numFmtId="176" fontId="1" fillId="0" borderId="10" xfId="74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74" applyFill="1" applyBorder="1">
      <alignment vertical="center"/>
      <protection/>
    </xf>
    <xf numFmtId="0" fontId="1" fillId="0" borderId="0" xfId="74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10" xfId="0" applyNumberFormat="1" applyFont="1" applyFill="1" applyBorder="1" applyAlignment="1" applyProtection="1">
      <alignment horizontal="centerContinuous" vertical="center"/>
      <protection/>
    </xf>
    <xf numFmtId="0" fontId="4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left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2" fillId="8" borderId="11" xfId="75" applyFont="1" applyFill="1" applyBorder="1" applyAlignment="1">
      <alignment horizontal="center" vertical="center" wrapText="1"/>
      <protection/>
    </xf>
    <xf numFmtId="0" fontId="2" fillId="8" borderId="23" xfId="75" applyFont="1" applyFill="1" applyBorder="1" applyAlignment="1">
      <alignment horizontal="center" vertical="center" wrapText="1"/>
      <protection/>
    </xf>
    <xf numFmtId="0" fontId="2" fillId="8" borderId="10" xfId="75" applyNumberFormat="1" applyFont="1" applyFill="1" applyBorder="1" applyAlignment="1" applyProtection="1">
      <alignment horizontal="center" vertical="center" wrapText="1"/>
      <protection/>
    </xf>
    <xf numFmtId="0" fontId="2" fillId="8" borderId="16" xfId="75" applyNumberFormat="1" applyFont="1" applyFill="1" applyBorder="1" applyAlignment="1" applyProtection="1">
      <alignment horizontal="center" vertical="center" wrapText="1"/>
      <protection/>
    </xf>
    <xf numFmtId="0" fontId="2" fillId="8" borderId="10" xfId="75" applyNumberFormat="1" applyFont="1" applyFill="1" applyBorder="1" applyAlignment="1" applyProtection="1">
      <alignment horizontal="center" vertical="center"/>
      <protection/>
    </xf>
    <xf numFmtId="0" fontId="2" fillId="8" borderId="13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Font="1" applyFill="1" applyBorder="1" applyAlignment="1">
      <alignment horizontal="center" vertical="center" wrapText="1"/>
      <protection/>
    </xf>
    <xf numFmtId="49" fontId="2" fillId="0" borderId="12" xfId="75" applyNumberFormat="1" applyFont="1" applyFill="1" applyBorder="1" applyAlignment="1" applyProtection="1">
      <alignment horizontal="center" vertical="center" wrapText="1"/>
      <protection/>
    </xf>
    <xf numFmtId="176" fontId="2" fillId="0" borderId="12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9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176" fontId="2" fillId="0" borderId="10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0" fillId="0" borderId="9" xfId="0" applyBorder="1" applyAlignment="1">
      <alignment horizontal="right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2" fillId="0" borderId="9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10" xfId="73" applyFont="1" applyFill="1" applyBorder="1" applyAlignment="1">
      <alignment horizontal="center" vertical="center" wrapText="1"/>
      <protection/>
    </xf>
    <xf numFmtId="0" fontId="2" fillId="8" borderId="10" xfId="73" applyNumberFormat="1" applyFont="1" applyFill="1" applyBorder="1" applyAlignment="1" applyProtection="1">
      <alignment horizontal="center" vertical="center" wrapText="1"/>
      <protection/>
    </xf>
    <xf numFmtId="49" fontId="2" fillId="0" borderId="10" xfId="73" applyNumberFormat="1" applyFont="1" applyFill="1" applyBorder="1" applyAlignment="1" applyProtection="1">
      <alignment horizontal="left" vertical="center" wrapText="1"/>
      <protection/>
    </xf>
    <xf numFmtId="49" fontId="2" fillId="0" borderId="10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9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9" xfId="73" applyNumberFormat="1" applyFont="1" applyFill="1" applyBorder="1" applyAlignment="1" applyProtection="1">
      <alignment horizontal="center" vertical="center"/>
      <protection/>
    </xf>
    <xf numFmtId="0" fontId="1" fillId="8" borderId="10" xfId="73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80" applyFont="1" applyAlignment="1">
      <alignment horizontal="centerContinuous" vertical="center"/>
      <protection/>
    </xf>
    <xf numFmtId="0" fontId="1" fillId="0" borderId="0" xfId="80">
      <alignment vertical="center"/>
      <protection/>
    </xf>
    <xf numFmtId="0" fontId="2" fillId="0" borderId="0" xfId="80" applyFont="1" applyAlignment="1">
      <alignment horizontal="right" vertical="center" wrapText="1"/>
      <protection/>
    </xf>
    <xf numFmtId="0" fontId="5" fillId="0" borderId="0" xfId="80" applyNumberFormat="1" applyFont="1" applyFill="1" applyAlignment="1" applyProtection="1">
      <alignment horizontal="center" vertical="center" wrapText="1"/>
      <protection/>
    </xf>
    <xf numFmtId="0" fontId="2" fillId="0" borderId="9" xfId="80" applyFont="1" applyBorder="1" applyAlignment="1">
      <alignment horizontal="centerContinuous" vertical="center" wrapText="1"/>
      <protection/>
    </xf>
    <xf numFmtId="0" fontId="2" fillId="0" borderId="0" xfId="80" applyFont="1" applyAlignment="1">
      <alignment horizontal="left" vertical="center" wrapText="1"/>
      <protection/>
    </xf>
    <xf numFmtId="0" fontId="2" fillId="8" borderId="10" xfId="80" applyFont="1" applyFill="1" applyBorder="1" applyAlignment="1">
      <alignment horizontal="center" vertical="center" wrapText="1"/>
      <protection/>
    </xf>
    <xf numFmtId="0" fontId="2" fillId="8" borderId="10" xfId="80" applyNumberFormat="1" applyFont="1" applyFill="1" applyBorder="1" applyAlignment="1" applyProtection="1">
      <alignment horizontal="center" vertical="center" wrapText="1"/>
      <protection/>
    </xf>
    <xf numFmtId="0" fontId="2" fillId="8" borderId="10" xfId="80" applyNumberFormat="1" applyFont="1" applyFill="1" applyBorder="1" applyAlignment="1" applyProtection="1">
      <alignment horizontal="center" vertical="center"/>
      <protection/>
    </xf>
    <xf numFmtId="49" fontId="2" fillId="0" borderId="10" xfId="80" applyNumberFormat="1" applyFont="1" applyFill="1" applyBorder="1" applyAlignment="1" applyProtection="1">
      <alignment horizontal="center" vertical="center" wrapText="1"/>
      <protection/>
    </xf>
    <xf numFmtId="0" fontId="2" fillId="0" borderId="0" xfId="80" applyFont="1" applyFill="1" applyAlignment="1">
      <alignment horizontal="centerContinuous" vertical="center"/>
      <protection/>
    </xf>
    <xf numFmtId="0" fontId="1" fillId="0" borderId="0" xfId="80" applyFill="1">
      <alignment vertical="center"/>
      <protection/>
    </xf>
    <xf numFmtId="0" fontId="2" fillId="0" borderId="0" xfId="80" applyNumberFormat="1" applyFont="1" applyFill="1" applyAlignment="1" applyProtection="1">
      <alignment horizontal="right" vertical="center" wrapText="1"/>
      <protection/>
    </xf>
    <xf numFmtId="0" fontId="2" fillId="0" borderId="0" xfId="80" applyNumberFormat="1" applyFont="1" applyFill="1" applyAlignment="1" applyProtection="1">
      <alignment vertical="center" wrapText="1"/>
      <protection/>
    </xf>
    <xf numFmtId="0" fontId="2" fillId="0" borderId="9" xfId="80" applyNumberFormat="1" applyFont="1" applyFill="1" applyBorder="1" applyAlignment="1" applyProtection="1">
      <alignment horizontal="right" vertical="center" wrapText="1"/>
      <protection/>
    </xf>
    <xf numFmtId="0" fontId="2" fillId="0" borderId="0" xfId="80" applyNumberFormat="1" applyFont="1" applyFill="1" applyAlignment="1" applyProtection="1">
      <alignment horizontal="center" wrapText="1"/>
      <protection/>
    </xf>
    <xf numFmtId="178" fontId="2" fillId="0" borderId="0" xfId="80" applyNumberFormat="1" applyFont="1" applyFill="1" applyAlignment="1">
      <alignment horizontal="right" vertical="center"/>
      <protection/>
    </xf>
    <xf numFmtId="0" fontId="2" fillId="0" borderId="9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11" xfId="77" applyFont="1" applyFill="1" applyBorder="1" applyAlignment="1">
      <alignment horizontal="centerContinuous" vertical="center"/>
      <protection/>
    </xf>
    <xf numFmtId="0" fontId="2" fillId="8" borderId="23" xfId="77" applyFont="1" applyFill="1" applyBorder="1" applyAlignment="1">
      <alignment horizontal="centerContinuous" vertical="center"/>
      <protection/>
    </xf>
    <xf numFmtId="0" fontId="2" fillId="8" borderId="12" xfId="77" applyNumberFormat="1" applyFont="1" applyFill="1" applyBorder="1" applyAlignment="1" applyProtection="1">
      <alignment horizontal="center" vertical="center" wrapText="1"/>
      <protection/>
    </xf>
    <xf numFmtId="0" fontId="2" fillId="0" borderId="12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Continuous" vertical="center"/>
      <protection/>
    </xf>
    <xf numFmtId="0" fontId="2" fillId="8" borderId="12" xfId="77" applyNumberFormat="1" applyFont="1" applyFill="1" applyBorder="1" applyAlignment="1" applyProtection="1">
      <alignment horizontal="center" vertical="center"/>
      <protection/>
    </xf>
    <xf numFmtId="0" fontId="2" fillId="0" borderId="10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0" fontId="2" fillId="8" borderId="15" xfId="77" applyFont="1" applyFill="1" applyBorder="1" applyAlignment="1">
      <alignment horizontal="center" vertical="center" wrapText="1"/>
      <protection/>
    </xf>
    <xf numFmtId="0" fontId="2" fillId="8" borderId="11" xfId="77" applyFont="1" applyFill="1" applyBorder="1" applyAlignment="1">
      <alignment horizontal="center" vertical="center" wrapText="1"/>
      <protection/>
    </xf>
    <xf numFmtId="49" fontId="1" fillId="0" borderId="12" xfId="77" applyNumberFormat="1" applyFont="1" applyFill="1" applyBorder="1" applyAlignment="1" applyProtection="1">
      <alignment horizontal="center" vertical="center" wrapText="1"/>
      <protection/>
    </xf>
    <xf numFmtId="49" fontId="2" fillId="0" borderId="10" xfId="77" applyNumberFormat="1" applyFont="1" applyFill="1" applyBorder="1" applyAlignment="1">
      <alignment horizontal="center" vertical="center"/>
      <protection/>
    </xf>
    <xf numFmtId="0" fontId="2" fillId="0" borderId="10" xfId="77" applyNumberFormat="1" applyFont="1" applyFill="1" applyBorder="1" applyAlignment="1">
      <alignment horizontal="center" vertical="center"/>
      <protection/>
    </xf>
    <xf numFmtId="179" fontId="2" fillId="0" borderId="10" xfId="77" applyNumberFormat="1" applyFont="1" applyFill="1" applyBorder="1" applyAlignment="1">
      <alignment horizontal="center" vertical="center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179" fontId="2" fillId="8" borderId="0" xfId="77" applyNumberFormat="1" applyFont="1" applyFill="1" applyAlignment="1">
      <alignment vertical="center"/>
      <protection/>
    </xf>
    <xf numFmtId="0" fontId="2" fillId="8" borderId="10" xfId="77" applyNumberFormat="1" applyFont="1" applyFill="1" applyBorder="1" applyAlignment="1" applyProtection="1">
      <alignment horizontal="center" vertical="center"/>
      <protection/>
    </xf>
    <xf numFmtId="0" fontId="2" fillId="8" borderId="14" xfId="77" applyNumberFormat="1" applyFont="1" applyFill="1" applyBorder="1" applyAlignment="1" applyProtection="1">
      <alignment horizontal="center" vertical="center" wrapText="1"/>
      <protection/>
    </xf>
    <xf numFmtId="179" fontId="2" fillId="8" borderId="14" xfId="77" applyNumberFormat="1" applyFont="1" applyFill="1" applyBorder="1" applyAlignment="1" applyProtection="1">
      <alignment horizontal="center" vertical="center" wrapText="1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179" fontId="2" fillId="8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9" xfId="77" applyFont="1" applyBorder="1" applyAlignment="1">
      <alignment horizontal="left" vertical="center" wrapText="1"/>
      <protection/>
    </xf>
    <xf numFmtId="0" fontId="2" fillId="8" borderId="9" xfId="77" applyNumberFormat="1" applyFont="1" applyFill="1" applyBorder="1" applyAlignment="1" applyProtection="1">
      <alignment horizontal="right" vertical="center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4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 applyProtection="1">
      <alignment horizontal="center" vertical="center" wrapText="1"/>
      <protection locked="0"/>
    </xf>
    <xf numFmtId="0" fontId="1" fillId="8" borderId="10" xfId="77" applyFont="1" applyFill="1" applyBorder="1" applyAlignment="1">
      <alignment horizontal="center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0" borderId="9" xfId="78" applyFont="1" applyBorder="1" applyAlignment="1">
      <alignment horizontal="centerContinuous" vertical="center" wrapText="1"/>
      <protection/>
    </xf>
    <xf numFmtId="0" fontId="2" fillId="0" borderId="9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10" xfId="78" applyFont="1" applyFill="1" applyBorder="1" applyAlignment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49" fontId="2" fillId="8" borderId="10" xfId="78" applyNumberFormat="1" applyFont="1" applyFill="1" applyBorder="1" applyAlignment="1" applyProtection="1">
      <alignment horizontal="center" vertical="center" wrapText="1"/>
      <protection/>
    </xf>
    <xf numFmtId="0" fontId="2" fillId="8" borderId="12" xfId="78" applyFont="1" applyFill="1" applyBorder="1" applyAlignment="1">
      <alignment horizontal="center" vertical="center" wrapText="1"/>
      <protection/>
    </xf>
    <xf numFmtId="0" fontId="2" fillId="8" borderId="10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49" fontId="2" fillId="0" borderId="10" xfId="78" applyNumberFormat="1" applyFont="1" applyFill="1" applyBorder="1" applyAlignment="1" applyProtection="1">
      <alignment horizontal="center" vertical="center" wrapText="1"/>
      <protection/>
    </xf>
    <xf numFmtId="176" fontId="2" fillId="0" borderId="10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9" xfId="78" applyNumberFormat="1" applyFont="1" applyFill="1" applyBorder="1" applyAlignment="1" applyProtection="1">
      <alignment horizontal="right" vertical="center"/>
      <protection/>
    </xf>
    <xf numFmtId="0" fontId="2" fillId="8" borderId="19" xfId="78" applyNumberFormat="1" applyFont="1" applyFill="1" applyBorder="1" applyAlignment="1" applyProtection="1">
      <alignment horizontal="center" vertical="center"/>
      <protection/>
    </xf>
    <xf numFmtId="0" fontId="2" fillId="8" borderId="14" xfId="78" applyNumberFormat="1" applyFont="1" applyFill="1" applyBorder="1" applyAlignment="1" applyProtection="1">
      <alignment horizontal="center" vertical="center"/>
      <protection/>
    </xf>
    <xf numFmtId="0" fontId="2" fillId="8" borderId="12" xfId="78" applyNumberFormat="1" applyFont="1" applyFill="1" applyBorder="1" applyAlignment="1" applyProtection="1">
      <alignment horizontal="center" vertical="center"/>
      <protection/>
    </xf>
    <xf numFmtId="0" fontId="2" fillId="8" borderId="10" xfId="78" applyNumberFormat="1" applyFont="1" applyFill="1" applyBorder="1" applyAlignment="1" applyProtection="1">
      <alignment horizontal="center" vertical="center"/>
      <protection/>
    </xf>
    <xf numFmtId="0" fontId="1" fillId="8" borderId="11" xfId="78" applyFill="1" applyBorder="1" applyAlignment="1">
      <alignment horizontal="center" vertical="center"/>
      <protection/>
    </xf>
    <xf numFmtId="0" fontId="2" fillId="8" borderId="15" xfId="78" applyFont="1" applyFill="1" applyBorder="1" applyAlignment="1">
      <alignment horizontal="center" vertical="center"/>
      <protection/>
    </xf>
    <xf numFmtId="0" fontId="2" fillId="0" borderId="10" xfId="78" applyFont="1" applyFill="1" applyBorder="1" applyAlignment="1">
      <alignment horizontal="centerContinuous" vertical="center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79" applyFill="1">
      <alignment vertical="center"/>
      <protection/>
    </xf>
    <xf numFmtId="0" fontId="2" fillId="0" borderId="0" xfId="79" applyFont="1" applyAlignment="1">
      <alignment horizontal="centerContinuous" vertical="center"/>
      <protection/>
    </xf>
    <xf numFmtId="0" fontId="1" fillId="0" borderId="0" xfId="79">
      <alignment vertical="center"/>
      <protection/>
    </xf>
    <xf numFmtId="0" fontId="2" fillId="0" borderId="0" xfId="79" applyFont="1" applyAlignment="1">
      <alignment horizontal="right" vertical="center"/>
      <protection/>
    </xf>
    <xf numFmtId="0" fontId="5" fillId="0" borderId="0" xfId="79" applyNumberFormat="1" applyFont="1" applyFill="1" applyAlignment="1" applyProtection="1">
      <alignment horizontal="center" vertical="center"/>
      <protection/>
    </xf>
    <xf numFmtId="0" fontId="2" fillId="0" borderId="9" xfId="79" applyFont="1" applyBorder="1" applyAlignment="1">
      <alignment horizontal="left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10" xfId="79" applyFont="1" applyFill="1" applyBorder="1" applyAlignment="1">
      <alignment horizontal="center" vertical="center" wrapText="1"/>
      <protection/>
    </xf>
    <xf numFmtId="0" fontId="2" fillId="8" borderId="12" xfId="79" applyFont="1" applyFill="1" applyBorder="1" applyAlignment="1">
      <alignment horizontal="center" vertical="center" wrapText="1"/>
      <protection/>
    </xf>
    <xf numFmtId="0" fontId="2" fillId="8" borderId="10" xfId="79" applyNumberFormat="1" applyFont="1" applyFill="1" applyBorder="1" applyAlignment="1" applyProtection="1">
      <alignment horizontal="center" vertical="center" wrapText="1"/>
      <protection/>
    </xf>
    <xf numFmtId="0" fontId="2" fillId="8" borderId="11" xfId="79" applyFont="1" applyFill="1" applyBorder="1" applyAlignment="1">
      <alignment horizontal="center" vertical="center" wrapText="1"/>
      <protection/>
    </xf>
    <xf numFmtId="49" fontId="2" fillId="0" borderId="10" xfId="79" applyNumberFormat="1" applyFont="1" applyFill="1" applyBorder="1" applyAlignment="1" applyProtection="1">
      <alignment horizontal="left" vertical="center" wrapText="1"/>
      <protection/>
    </xf>
    <xf numFmtId="0" fontId="2" fillId="0" borderId="16" xfId="79" applyNumberFormat="1" applyFont="1" applyFill="1" applyBorder="1" applyAlignment="1" applyProtection="1">
      <alignment horizontal="left" vertical="center" wrapText="1"/>
      <protection locked="0"/>
    </xf>
    <xf numFmtId="183" fontId="2" fillId="0" borderId="12" xfId="79" applyNumberFormat="1" applyFont="1" applyFill="1" applyBorder="1" applyAlignment="1" applyProtection="1">
      <alignment horizontal="right" vertical="center" wrapText="1"/>
      <protection/>
    </xf>
    <xf numFmtId="183" fontId="2" fillId="0" borderId="10" xfId="79" applyNumberFormat="1" applyFont="1" applyFill="1" applyBorder="1" applyAlignment="1" applyProtection="1">
      <alignment horizontal="right" vertical="center" wrapText="1"/>
      <protection/>
    </xf>
    <xf numFmtId="183" fontId="2" fillId="0" borderId="16" xfId="79" applyNumberFormat="1" applyFont="1" applyFill="1" applyBorder="1" applyAlignment="1" applyProtection="1">
      <alignment horizontal="right" vertical="center" wrapText="1"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9" xfId="79" applyNumberFormat="1" applyFont="1" applyFill="1" applyBorder="1" applyAlignment="1" applyProtection="1">
      <alignment horizontal="right" vertical="center" wrapText="1"/>
      <protection/>
    </xf>
    <xf numFmtId="0" fontId="2" fillId="8" borderId="14" xfId="79" applyFont="1" applyFill="1" applyBorder="1" applyAlignment="1">
      <alignment horizontal="center" vertical="center" wrapText="1"/>
      <protection/>
    </xf>
    <xf numFmtId="0" fontId="1" fillId="0" borderId="14" xfId="79" applyNumberFormat="1" applyFont="1" applyFill="1" applyBorder="1" applyAlignment="1" applyProtection="1">
      <alignment vertical="center"/>
      <protection/>
    </xf>
    <xf numFmtId="0" fontId="1" fillId="0" borderId="10" xfId="79" applyNumberFormat="1" applyFont="1" applyFill="1" applyBorder="1" applyAlignment="1" applyProtection="1">
      <alignment vertical="center"/>
      <protection/>
    </xf>
    <xf numFmtId="0" fontId="2" fillId="8" borderId="11" xfId="79" applyFont="1" applyFill="1" applyBorder="1" applyAlignment="1">
      <alignment horizontal="center" vertical="center"/>
      <protection/>
    </xf>
    <xf numFmtId="183" fontId="2" fillId="0" borderId="12" xfId="79" applyNumberFormat="1" applyFont="1" applyFill="1" applyBorder="1" applyAlignment="1" applyProtection="1">
      <alignment horizontal="right" vertical="center" wrapText="1"/>
      <protection locked="0"/>
    </xf>
    <xf numFmtId="183" fontId="2" fillId="0" borderId="10" xfId="79" applyNumberFormat="1" applyFont="1" applyFill="1" applyBorder="1" applyAlignment="1" applyProtection="1">
      <alignment horizontal="right" vertical="center" wrapText="1"/>
      <protection locked="0"/>
    </xf>
    <xf numFmtId="177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10" xfId="82" applyFont="1" applyFill="1" applyBorder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 applyProtection="1">
      <alignment horizontal="left" vertical="center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常规 4_06一般公共预算基本支出表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2C9F44EAE6D41698431DB70DDBCF964" xfId="79"/>
    <cellStyle name="常规_FA85956AF29D46888C80C611E9FB4855" xfId="80"/>
    <cellStyle name="常规_FDEBF98641054675A285ACB70D2F65A1" xfId="81"/>
    <cellStyle name="常规_部门收支总表" xfId="82"/>
    <cellStyle name="常规_工资福利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B4">
      <selection activeCell="E19" sqref="E19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79"/>
      <c r="B1" s="380"/>
      <c r="C1" s="380"/>
      <c r="D1" s="380"/>
      <c r="E1" s="380"/>
      <c r="H1" s="540" t="s">
        <v>0</v>
      </c>
    </row>
    <row r="2" spans="1:8" ht="20.25" customHeight="1">
      <c r="A2" s="382" t="s">
        <v>1</v>
      </c>
      <c r="B2" s="382"/>
      <c r="C2" s="382"/>
      <c r="D2" s="382"/>
      <c r="E2" s="382"/>
      <c r="F2" s="382"/>
      <c r="G2" s="382"/>
      <c r="H2" s="382"/>
    </row>
    <row r="3" spans="1:8" ht="16.5" customHeight="1">
      <c r="A3" s="6" t="s">
        <v>2</v>
      </c>
      <c r="B3" s="6"/>
      <c r="C3" s="6"/>
      <c r="D3" s="383"/>
      <c r="E3" s="383"/>
      <c r="H3" s="384" t="s">
        <v>3</v>
      </c>
    </row>
    <row r="4" spans="1:8" ht="16.5" customHeight="1">
      <c r="A4" s="385" t="s">
        <v>4</v>
      </c>
      <c r="B4" s="385"/>
      <c r="C4" s="387" t="s">
        <v>5</v>
      </c>
      <c r="D4" s="387"/>
      <c r="E4" s="387"/>
      <c r="F4" s="387"/>
      <c r="G4" s="387"/>
      <c r="H4" s="387"/>
    </row>
    <row r="5" spans="1:8" ht="15" customHeight="1">
      <c r="A5" s="386" t="s">
        <v>6</v>
      </c>
      <c r="B5" s="386" t="s">
        <v>7</v>
      </c>
      <c r="C5" s="387" t="s">
        <v>8</v>
      </c>
      <c r="D5" s="386" t="s">
        <v>7</v>
      </c>
      <c r="E5" s="387" t="s">
        <v>9</v>
      </c>
      <c r="F5" s="386" t="s">
        <v>7</v>
      </c>
      <c r="G5" s="387" t="s">
        <v>10</v>
      </c>
      <c r="H5" s="386" t="s">
        <v>7</v>
      </c>
    </row>
    <row r="6" spans="1:8" s="28" customFormat="1" ht="15" customHeight="1">
      <c r="A6" s="388" t="s">
        <v>11</v>
      </c>
      <c r="B6" s="389">
        <f>SUM(B7:B8)</f>
        <v>67.5</v>
      </c>
      <c r="C6" s="388" t="s">
        <v>12</v>
      </c>
      <c r="D6" s="548"/>
      <c r="E6" s="388" t="s">
        <v>13</v>
      </c>
      <c r="F6" s="389">
        <f>SUM(F7:F9)</f>
        <v>48.5</v>
      </c>
      <c r="G6" s="391" t="s">
        <v>14</v>
      </c>
      <c r="H6" s="549">
        <f>F7</f>
        <v>35.9</v>
      </c>
    </row>
    <row r="7" spans="1:8" s="28" customFormat="1" ht="15" customHeight="1">
      <c r="A7" s="388" t="s">
        <v>15</v>
      </c>
      <c r="B7" s="389">
        <f>'2、部门收入总表'!E7</f>
        <v>67.5</v>
      </c>
      <c r="C7" s="391" t="s">
        <v>16</v>
      </c>
      <c r="D7" s="548"/>
      <c r="E7" s="388" t="s">
        <v>17</v>
      </c>
      <c r="F7" s="389">
        <f>'4、部门支出总表（分类）'!H8</f>
        <v>35.9</v>
      </c>
      <c r="G7" s="391" t="s">
        <v>18</v>
      </c>
      <c r="H7" s="549">
        <f>F8+F11</f>
        <v>25</v>
      </c>
    </row>
    <row r="8" spans="1:8" s="28" customFormat="1" ht="15" customHeight="1">
      <c r="A8" s="388" t="s">
        <v>19</v>
      </c>
      <c r="B8" s="389">
        <f>'2、部门收入总表'!F7</f>
        <v>0</v>
      </c>
      <c r="C8" s="388" t="s">
        <v>20</v>
      </c>
      <c r="D8" s="548"/>
      <c r="E8" s="388" t="s">
        <v>21</v>
      </c>
      <c r="F8" s="389">
        <f>'4、部门支出总表（分类）'!I8</f>
        <v>6.000000000000001</v>
      </c>
      <c r="G8" s="391" t="s">
        <v>22</v>
      </c>
      <c r="H8" s="549">
        <f>F16</f>
        <v>0</v>
      </c>
    </row>
    <row r="9" spans="1:8" s="28" customFormat="1" ht="15" customHeight="1">
      <c r="A9" s="388" t="s">
        <v>23</v>
      </c>
      <c r="B9" s="389">
        <f>'2、部门收入总表'!G7</f>
        <v>0</v>
      </c>
      <c r="C9" s="388" t="s">
        <v>24</v>
      </c>
      <c r="D9" s="548"/>
      <c r="E9" s="388" t="s">
        <v>25</v>
      </c>
      <c r="F9" s="389">
        <f>'4、部门支出总表（分类）'!J8</f>
        <v>6.6</v>
      </c>
      <c r="G9" s="391" t="s">
        <v>26</v>
      </c>
      <c r="H9" s="549">
        <f>F15</f>
        <v>0</v>
      </c>
    </row>
    <row r="10" spans="1:8" s="28" customFormat="1" ht="15" customHeight="1">
      <c r="A10" s="388" t="s">
        <v>27</v>
      </c>
      <c r="B10" s="389">
        <f>'2、部门收入总表'!H7</f>
        <v>0</v>
      </c>
      <c r="C10" s="388" t="s">
        <v>28</v>
      </c>
      <c r="D10" s="548">
        <v>67.5</v>
      </c>
      <c r="E10" s="388" t="s">
        <v>29</v>
      </c>
      <c r="F10" s="389">
        <f>SUM(F11:F17)</f>
        <v>19</v>
      </c>
      <c r="G10" s="391" t="s">
        <v>30</v>
      </c>
      <c r="H10" s="549"/>
    </row>
    <row r="11" spans="1:8" s="28" customFormat="1" ht="15" customHeight="1">
      <c r="A11" s="388" t="s">
        <v>31</v>
      </c>
      <c r="B11" s="389">
        <f>'2、部门收入总表'!I7</f>
        <v>0</v>
      </c>
      <c r="C11" s="388" t="s">
        <v>32</v>
      </c>
      <c r="D11" s="548"/>
      <c r="E11" s="550" t="s">
        <v>33</v>
      </c>
      <c r="F11" s="389">
        <f>'4、部门支出总表（分类）'!L9</f>
        <v>19</v>
      </c>
      <c r="G11" s="391" t="s">
        <v>34</v>
      </c>
      <c r="H11" s="549"/>
    </row>
    <row r="12" spans="1:8" s="28" customFormat="1" ht="15" customHeight="1">
      <c r="A12" s="388" t="s">
        <v>35</v>
      </c>
      <c r="B12" s="389">
        <f>'2、部门收入总表'!J7</f>
        <v>0</v>
      </c>
      <c r="C12" s="388" t="s">
        <v>36</v>
      </c>
      <c r="D12" s="548"/>
      <c r="E12" s="550" t="s">
        <v>37</v>
      </c>
      <c r="F12" s="389">
        <f>'4、部门支出总表（分类）'!M9</f>
        <v>0</v>
      </c>
      <c r="G12" s="391" t="s">
        <v>38</v>
      </c>
      <c r="H12" s="549">
        <f>F12</f>
        <v>0</v>
      </c>
    </row>
    <row r="13" spans="1:8" s="28" customFormat="1" ht="15" customHeight="1">
      <c r="A13" s="388" t="s">
        <v>39</v>
      </c>
      <c r="B13" s="389">
        <f>'2、部门收入总表'!K7</f>
        <v>0</v>
      </c>
      <c r="C13" s="388" t="s">
        <v>40</v>
      </c>
      <c r="D13" s="548"/>
      <c r="E13" s="550" t="s">
        <v>41</v>
      </c>
      <c r="F13" s="389">
        <f>'4、部门支出总表（分类）'!N9</f>
        <v>0</v>
      </c>
      <c r="G13" s="391" t="s">
        <v>42</v>
      </c>
      <c r="H13" s="549"/>
    </row>
    <row r="14" spans="1:8" s="28" customFormat="1" ht="15" customHeight="1">
      <c r="A14" s="388" t="s">
        <v>43</v>
      </c>
      <c r="B14" s="389">
        <f>'2、部门收入总表'!L7</f>
        <v>0</v>
      </c>
      <c r="C14" s="388" t="s">
        <v>44</v>
      </c>
      <c r="D14" s="548"/>
      <c r="E14" s="550" t="s">
        <v>45</v>
      </c>
      <c r="F14" s="389">
        <f>'4、部门支出总表（分类）'!O9</f>
        <v>0</v>
      </c>
      <c r="G14" s="391" t="s">
        <v>46</v>
      </c>
      <c r="H14" s="549">
        <f>F9</f>
        <v>6.6</v>
      </c>
    </row>
    <row r="15" spans="1:8" s="28" customFormat="1" ht="15" customHeight="1">
      <c r="A15" s="388"/>
      <c r="B15" s="389"/>
      <c r="C15" s="388" t="s">
        <v>47</v>
      </c>
      <c r="D15" s="548"/>
      <c r="E15" s="550" t="s">
        <v>48</v>
      </c>
      <c r="F15" s="389">
        <f>'4、部门支出总表（分类）'!P9</f>
        <v>0</v>
      </c>
      <c r="G15" s="391" t="s">
        <v>49</v>
      </c>
      <c r="H15" s="549">
        <f>F14</f>
        <v>0</v>
      </c>
    </row>
    <row r="16" spans="1:8" s="28" customFormat="1" ht="15" customHeight="1">
      <c r="A16" s="392"/>
      <c r="B16" s="389"/>
      <c r="C16" s="388" t="s">
        <v>50</v>
      </c>
      <c r="D16" s="548"/>
      <c r="E16" s="550" t="s">
        <v>51</v>
      </c>
      <c r="F16" s="389">
        <f>'4、部门支出总表（分类）'!Q9</f>
        <v>0</v>
      </c>
      <c r="G16" s="391" t="s">
        <v>52</v>
      </c>
      <c r="H16" s="549">
        <f>F13</f>
        <v>0</v>
      </c>
    </row>
    <row r="17" spans="1:8" s="28" customFormat="1" ht="15" customHeight="1">
      <c r="A17" s="388"/>
      <c r="B17" s="389"/>
      <c r="C17" s="388" t="s">
        <v>53</v>
      </c>
      <c r="D17" s="548"/>
      <c r="E17" s="550" t="s">
        <v>54</v>
      </c>
      <c r="F17" s="389">
        <f>'4、部门支出总表（分类）'!R9</f>
        <v>0</v>
      </c>
      <c r="G17" s="391" t="s">
        <v>55</v>
      </c>
      <c r="H17" s="549"/>
    </row>
    <row r="18" spans="1:8" s="28" customFormat="1" ht="15" customHeight="1">
      <c r="A18" s="388"/>
      <c r="B18" s="389"/>
      <c r="C18" s="393" t="s">
        <v>56</v>
      </c>
      <c r="D18" s="548"/>
      <c r="E18" s="388" t="s">
        <v>57</v>
      </c>
      <c r="F18" s="389">
        <f>'4、部门支出总表（分类）'!S8</f>
        <v>0</v>
      </c>
      <c r="G18" s="391" t="s">
        <v>58</v>
      </c>
      <c r="H18" s="549"/>
    </row>
    <row r="19" spans="1:8" s="28" customFormat="1" ht="15" customHeight="1">
      <c r="A19" s="392"/>
      <c r="B19" s="389"/>
      <c r="C19" s="393" t="s">
        <v>59</v>
      </c>
      <c r="D19" s="548"/>
      <c r="E19" s="388" t="s">
        <v>60</v>
      </c>
      <c r="F19" s="389">
        <f>'4、部门支出总表（分类）'!T8</f>
        <v>0</v>
      </c>
      <c r="G19" s="391" t="s">
        <v>61</v>
      </c>
      <c r="H19" s="549"/>
    </row>
    <row r="20" spans="1:8" s="28" customFormat="1" ht="15" customHeight="1">
      <c r="A20" s="392"/>
      <c r="B20" s="389"/>
      <c r="C20" s="393" t="s">
        <v>62</v>
      </c>
      <c r="D20" s="548"/>
      <c r="E20" s="388" t="s">
        <v>63</v>
      </c>
      <c r="F20" s="389">
        <f>'4、部门支出总表（分类）'!U8</f>
        <v>0</v>
      </c>
      <c r="G20" s="391" t="s">
        <v>64</v>
      </c>
      <c r="H20" s="549"/>
    </row>
    <row r="21" spans="1:8" s="28" customFormat="1" ht="15" customHeight="1">
      <c r="A21" s="388"/>
      <c r="B21" s="389"/>
      <c r="C21" s="393" t="s">
        <v>65</v>
      </c>
      <c r="D21" s="548"/>
      <c r="E21" s="388"/>
      <c r="F21" s="389"/>
      <c r="G21" s="391"/>
      <c r="H21" s="549"/>
    </row>
    <row r="22" spans="1:8" s="28" customFormat="1" ht="15" customHeight="1">
      <c r="A22" s="388"/>
      <c r="B22" s="389"/>
      <c r="C22" s="393" t="s">
        <v>66</v>
      </c>
      <c r="D22" s="548"/>
      <c r="E22" s="388"/>
      <c r="F22" s="389"/>
      <c r="G22" s="391"/>
      <c r="H22" s="549"/>
    </row>
    <row r="23" spans="1:8" s="28" customFormat="1" ht="15" customHeight="1">
      <c r="A23" s="388"/>
      <c r="B23" s="389"/>
      <c r="C23" s="393" t="s">
        <v>67</v>
      </c>
      <c r="D23" s="548"/>
      <c r="E23" s="388"/>
      <c r="F23" s="389"/>
      <c r="G23" s="391"/>
      <c r="H23" s="549"/>
    </row>
    <row r="24" spans="1:8" s="28" customFormat="1" ht="15" customHeight="1">
      <c r="A24" s="388"/>
      <c r="B24" s="389"/>
      <c r="C24" s="393" t="s">
        <v>68</v>
      </c>
      <c r="D24" s="548"/>
      <c r="E24" s="388"/>
      <c r="F24" s="389"/>
      <c r="G24" s="391"/>
      <c r="H24" s="549"/>
    </row>
    <row r="25" spans="1:8" s="28" customFormat="1" ht="15" customHeight="1">
      <c r="A25" s="388"/>
      <c r="B25" s="389"/>
      <c r="C25" s="393" t="s">
        <v>69</v>
      </c>
      <c r="D25" s="548"/>
      <c r="E25" s="388"/>
      <c r="F25" s="389"/>
      <c r="G25" s="391"/>
      <c r="H25" s="549"/>
    </row>
    <row r="26" spans="1:8" s="28" customFormat="1" ht="15" customHeight="1">
      <c r="A26" s="394" t="s">
        <v>70</v>
      </c>
      <c r="B26" s="389">
        <f>SUM(B7:B25)</f>
        <v>67.5</v>
      </c>
      <c r="C26" s="394" t="s">
        <v>71</v>
      </c>
      <c r="D26" s="389">
        <f>SUM(D6:D25)</f>
        <v>67.5</v>
      </c>
      <c r="E26" s="394" t="s">
        <v>71</v>
      </c>
      <c r="F26" s="389">
        <f>SUM(F11:F25)+F6</f>
        <v>67.5</v>
      </c>
      <c r="G26" s="551" t="s">
        <v>72</v>
      </c>
      <c r="H26" s="549">
        <f>SUM(H6:H25)</f>
        <v>67.5</v>
      </c>
    </row>
    <row r="27" spans="1:8" s="28" customFormat="1" ht="15" customHeight="1">
      <c r="A27" s="388" t="s">
        <v>73</v>
      </c>
      <c r="B27" s="389">
        <f>'2、部门收入总表'!M7</f>
        <v>0</v>
      </c>
      <c r="C27" s="388"/>
      <c r="D27" s="389"/>
      <c r="E27" s="388"/>
      <c r="F27" s="389"/>
      <c r="G27" s="551"/>
      <c r="H27" s="549"/>
    </row>
    <row r="28" spans="1:8" s="28" customFormat="1" ht="13.5" customHeight="1">
      <c r="A28" s="394" t="s">
        <v>74</v>
      </c>
      <c r="B28" s="389">
        <f>B26+B27</f>
        <v>67.5</v>
      </c>
      <c r="C28" s="394" t="s">
        <v>75</v>
      </c>
      <c r="D28" s="389">
        <f>D26</f>
        <v>67.5</v>
      </c>
      <c r="E28" s="394" t="s">
        <v>75</v>
      </c>
      <c r="F28" s="389">
        <f>F26</f>
        <v>67.5</v>
      </c>
      <c r="G28" s="551" t="s">
        <v>75</v>
      </c>
      <c r="H28" s="549">
        <f>H26</f>
        <v>67.5</v>
      </c>
    </row>
    <row r="29" spans="1:6" ht="14.25" customHeight="1">
      <c r="A29" s="552"/>
      <c r="B29" s="552"/>
      <c r="C29" s="552"/>
      <c r="D29" s="552"/>
      <c r="E29" s="552"/>
      <c r="F29" s="552"/>
    </row>
  </sheetData>
  <sheetProtection formatCells="0" formatColumns="0" formatRows="0"/>
  <mergeCells count="3">
    <mergeCell ref="A2:H2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E8" sqref="E8"/>
    </sheetView>
  </sheetViews>
  <sheetFormatPr defaultColWidth="6.875" defaultRowHeight="22.5" customHeight="1"/>
  <cols>
    <col min="1" max="3" width="3.625" style="397" customWidth="1"/>
    <col min="4" max="4" width="11.125" style="397" customWidth="1"/>
    <col min="5" max="5" width="22.875" style="397" customWidth="1"/>
    <col min="6" max="6" width="12.125" style="397" customWidth="1"/>
    <col min="7" max="12" width="10.375" style="397" customWidth="1"/>
    <col min="13" max="246" width="6.75390625" style="397" customWidth="1"/>
    <col min="247" max="251" width="6.75390625" style="398" customWidth="1"/>
    <col min="252" max="252" width="6.875" style="399" customWidth="1"/>
    <col min="253" max="16384" width="6.875" style="399" customWidth="1"/>
  </cols>
  <sheetData>
    <row r="1" spans="12:252" ht="22.5" customHeight="1">
      <c r="L1" s="397" t="s">
        <v>198</v>
      </c>
      <c r="IR1"/>
    </row>
    <row r="2" spans="1:252" ht="22.5" customHeight="1">
      <c r="A2" s="400" t="s">
        <v>199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IR2"/>
    </row>
    <row r="3" spans="1:252" ht="22.5" customHeight="1">
      <c r="A3" s="6" t="s">
        <v>2</v>
      </c>
      <c r="K3" s="411" t="s">
        <v>78</v>
      </c>
      <c r="L3" s="411"/>
      <c r="IR3"/>
    </row>
    <row r="4" spans="1:252" ht="22.5" customHeight="1">
      <c r="A4" s="401" t="s">
        <v>97</v>
      </c>
      <c r="B4" s="401"/>
      <c r="C4" s="402"/>
      <c r="D4" s="403" t="s">
        <v>125</v>
      </c>
      <c r="E4" s="404" t="s">
        <v>98</v>
      </c>
      <c r="F4" s="403" t="s">
        <v>166</v>
      </c>
      <c r="G4" s="405" t="s">
        <v>200</v>
      </c>
      <c r="H4" s="403" t="s">
        <v>201</v>
      </c>
      <c r="I4" s="403" t="s">
        <v>202</v>
      </c>
      <c r="J4" s="403" t="s">
        <v>203</v>
      </c>
      <c r="K4" s="403" t="s">
        <v>204</v>
      </c>
      <c r="L4" s="403" t="s">
        <v>186</v>
      </c>
      <c r="IR4"/>
    </row>
    <row r="5" spans="1:252" ht="18" customHeight="1">
      <c r="A5" s="403" t="s">
        <v>100</v>
      </c>
      <c r="B5" s="406" t="s">
        <v>101</v>
      </c>
      <c r="C5" s="404" t="s">
        <v>102</v>
      </c>
      <c r="D5" s="403"/>
      <c r="E5" s="404"/>
      <c r="F5" s="403"/>
      <c r="G5" s="405"/>
      <c r="H5" s="403"/>
      <c r="I5" s="403"/>
      <c r="J5" s="403"/>
      <c r="K5" s="403"/>
      <c r="L5" s="403"/>
      <c r="IR5"/>
    </row>
    <row r="6" spans="1:252" ht="18" customHeight="1">
      <c r="A6" s="403"/>
      <c r="B6" s="406"/>
      <c r="C6" s="404"/>
      <c r="D6" s="403"/>
      <c r="E6" s="404"/>
      <c r="F6" s="403"/>
      <c r="G6" s="405"/>
      <c r="H6" s="403"/>
      <c r="I6" s="403"/>
      <c r="J6" s="403"/>
      <c r="K6" s="403"/>
      <c r="L6" s="403"/>
      <c r="IR6"/>
    </row>
    <row r="7" spans="1:252" ht="22.5" customHeight="1">
      <c r="A7" s="407" t="s">
        <v>93</v>
      </c>
      <c r="B7" s="407" t="s">
        <v>93</v>
      </c>
      <c r="C7" s="407" t="s">
        <v>93</v>
      </c>
      <c r="D7" s="407" t="s">
        <v>93</v>
      </c>
      <c r="E7" s="407" t="s">
        <v>93</v>
      </c>
      <c r="F7" s="407">
        <v>1</v>
      </c>
      <c r="G7" s="407">
        <v>2</v>
      </c>
      <c r="H7" s="407">
        <v>3</v>
      </c>
      <c r="I7" s="407">
        <v>4</v>
      </c>
      <c r="J7" s="407">
        <v>5</v>
      </c>
      <c r="K7" s="407">
        <v>6</v>
      </c>
      <c r="L7" s="407">
        <v>7</v>
      </c>
      <c r="M7" s="410"/>
      <c r="N7" s="412"/>
      <c r="IR7"/>
    </row>
    <row r="8" spans="1:252" s="396" customFormat="1" ht="23.25" customHeight="1">
      <c r="A8" s="408" t="str">
        <f>'11、个人家庭(政府预算)'!A7</f>
        <v>206</v>
      </c>
      <c r="B8" s="408" t="str">
        <f>'11、个人家庭(政府预算)'!B7</f>
        <v>01</v>
      </c>
      <c r="C8" s="408" t="str">
        <f>'11、个人家庭(政府预算)'!C7</f>
        <v>01</v>
      </c>
      <c r="D8" s="408">
        <f>'11、个人家庭(政府预算)'!D7</f>
        <v>287</v>
      </c>
      <c r="E8" s="408" t="str">
        <f>'11、个人家庭(政府预算)'!E7</f>
        <v>行政运行</v>
      </c>
      <c r="F8" s="409">
        <f>SUM(G8:L8)</f>
        <v>6.6</v>
      </c>
      <c r="G8" s="409">
        <f>'19、一般-个人和家庭'!G8</f>
        <v>6.6</v>
      </c>
      <c r="H8" s="409">
        <f>'19、一般-个人和家庭'!H8</f>
        <v>0</v>
      </c>
      <c r="I8" s="409">
        <f>'19、一般-个人和家庭'!I8</f>
        <v>0</v>
      </c>
      <c r="J8" s="409">
        <f>'19、一般-个人和家庭'!J8</f>
        <v>0</v>
      </c>
      <c r="K8" s="409">
        <f>'19、一般-个人和家庭'!K8</f>
        <v>0</v>
      </c>
      <c r="L8" s="413">
        <f>'19、一般-个人和家庭'!L8</f>
        <v>0</v>
      </c>
      <c r="M8" s="410"/>
      <c r="N8" s="414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10"/>
      <c r="BL8" s="410"/>
      <c r="BM8" s="410"/>
      <c r="BN8" s="410"/>
      <c r="BO8" s="410"/>
      <c r="BP8" s="410"/>
      <c r="BQ8" s="410"/>
      <c r="BR8" s="410"/>
      <c r="BS8" s="410"/>
      <c r="BT8" s="410"/>
      <c r="BU8" s="410"/>
      <c r="BV8" s="410"/>
      <c r="BW8" s="410"/>
      <c r="BX8" s="410"/>
      <c r="BY8" s="410"/>
      <c r="BZ8" s="410"/>
      <c r="CA8" s="410"/>
      <c r="CB8" s="410"/>
      <c r="CC8" s="410"/>
      <c r="CD8" s="410"/>
      <c r="CE8" s="410"/>
      <c r="CF8" s="410"/>
      <c r="CG8" s="410"/>
      <c r="CH8" s="410"/>
      <c r="CI8" s="410"/>
      <c r="CJ8" s="410"/>
      <c r="CK8" s="410"/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0"/>
      <c r="DN8" s="410"/>
      <c r="DO8" s="410"/>
      <c r="DP8" s="410"/>
      <c r="DQ8" s="410"/>
      <c r="DR8" s="410"/>
      <c r="DS8" s="410"/>
      <c r="DT8" s="410"/>
      <c r="DU8" s="410"/>
      <c r="DV8" s="410"/>
      <c r="DW8" s="410"/>
      <c r="DX8" s="410"/>
      <c r="DY8" s="410"/>
      <c r="DZ8" s="410"/>
      <c r="EA8" s="410"/>
      <c r="EB8" s="410"/>
      <c r="EC8" s="410"/>
      <c r="ED8" s="410"/>
      <c r="EE8" s="410"/>
      <c r="EF8" s="410"/>
      <c r="EG8" s="410"/>
      <c r="EH8" s="410"/>
      <c r="EI8" s="410"/>
      <c r="EJ8" s="410"/>
      <c r="EK8" s="410"/>
      <c r="EL8" s="410"/>
      <c r="EM8" s="410"/>
      <c r="EN8" s="410"/>
      <c r="EO8" s="410"/>
      <c r="EP8" s="410"/>
      <c r="EQ8" s="410"/>
      <c r="ER8" s="410"/>
      <c r="ES8" s="410"/>
      <c r="ET8" s="410"/>
      <c r="EU8" s="410"/>
      <c r="EV8" s="410"/>
      <c r="EW8" s="410"/>
      <c r="EX8" s="410"/>
      <c r="EY8" s="410"/>
      <c r="EZ8" s="410"/>
      <c r="FA8" s="410"/>
      <c r="FB8" s="410"/>
      <c r="FC8" s="410"/>
      <c r="FD8" s="410"/>
      <c r="FE8" s="410"/>
      <c r="FF8" s="410"/>
      <c r="FG8" s="410"/>
      <c r="FH8" s="410"/>
      <c r="FI8" s="410"/>
      <c r="FJ8" s="410"/>
      <c r="FK8" s="410"/>
      <c r="FL8" s="410"/>
      <c r="FM8" s="410"/>
      <c r="FN8" s="410"/>
      <c r="FO8" s="410"/>
      <c r="FP8" s="410"/>
      <c r="FQ8" s="410"/>
      <c r="FR8" s="410"/>
      <c r="FS8" s="410"/>
      <c r="FT8" s="410"/>
      <c r="FU8" s="410"/>
      <c r="FV8" s="410"/>
      <c r="FW8" s="410"/>
      <c r="FX8" s="410"/>
      <c r="FY8" s="410"/>
      <c r="FZ8" s="410"/>
      <c r="GA8" s="410"/>
      <c r="GB8" s="410"/>
      <c r="GC8" s="410"/>
      <c r="GD8" s="410"/>
      <c r="GE8" s="410"/>
      <c r="GF8" s="410"/>
      <c r="GG8" s="410"/>
      <c r="GH8" s="410"/>
      <c r="GI8" s="410"/>
      <c r="GJ8" s="410"/>
      <c r="GK8" s="410"/>
      <c r="GL8" s="410"/>
      <c r="GM8" s="410"/>
      <c r="GN8" s="410"/>
      <c r="GO8" s="410"/>
      <c r="GP8" s="410"/>
      <c r="GQ8" s="410"/>
      <c r="GR8" s="410"/>
      <c r="GS8" s="410"/>
      <c r="GT8" s="410"/>
      <c r="GU8" s="410"/>
      <c r="GV8" s="410"/>
      <c r="GW8" s="410"/>
      <c r="GX8" s="410"/>
      <c r="GY8" s="410"/>
      <c r="GZ8" s="410"/>
      <c r="HA8" s="410"/>
      <c r="HB8" s="410"/>
      <c r="HC8" s="410"/>
      <c r="HD8" s="410"/>
      <c r="HE8" s="410"/>
      <c r="HF8" s="410"/>
      <c r="HG8" s="410"/>
      <c r="HH8" s="410"/>
      <c r="HI8" s="410"/>
      <c r="HJ8" s="410"/>
      <c r="HK8" s="410"/>
      <c r="HL8" s="410"/>
      <c r="HM8" s="410"/>
      <c r="HN8" s="410"/>
      <c r="HO8" s="410"/>
      <c r="HP8" s="410"/>
      <c r="HQ8" s="410"/>
      <c r="HR8" s="410"/>
      <c r="HS8" s="410"/>
      <c r="HT8" s="410"/>
      <c r="HU8" s="410"/>
      <c r="HV8" s="410"/>
      <c r="HW8" s="410"/>
      <c r="HX8" s="410"/>
      <c r="HY8" s="410"/>
      <c r="HZ8" s="410"/>
      <c r="IA8" s="410"/>
      <c r="IB8" s="410"/>
      <c r="IC8" s="410"/>
      <c r="ID8" s="410"/>
      <c r="IE8" s="410"/>
      <c r="IF8" s="410"/>
      <c r="IG8" s="410"/>
      <c r="IH8" s="410"/>
      <c r="II8" s="410"/>
      <c r="IJ8" s="410"/>
      <c r="IK8" s="410"/>
      <c r="IL8" s="410"/>
      <c r="IM8" s="415"/>
      <c r="IN8" s="415"/>
      <c r="IO8" s="415"/>
      <c r="IP8" s="415"/>
      <c r="IQ8" s="415"/>
      <c r="IR8" s="28"/>
    </row>
    <row r="9" spans="1:252" ht="27.75" customHeight="1">
      <c r="A9" s="410"/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IR9"/>
    </row>
    <row r="10" spans="1:252" ht="22.5" customHeight="1">
      <c r="A10" s="410"/>
      <c r="B10" s="410"/>
      <c r="C10" s="410"/>
      <c r="D10" s="410"/>
      <c r="E10" s="410"/>
      <c r="F10" s="410"/>
      <c r="H10" s="410"/>
      <c r="I10" s="410"/>
      <c r="J10" s="410"/>
      <c r="K10" s="410"/>
      <c r="L10" s="410"/>
      <c r="M10" s="414"/>
      <c r="IR10"/>
    </row>
    <row r="11" spans="1:252" ht="22.5" customHeight="1">
      <c r="A11" s="410"/>
      <c r="B11" s="410"/>
      <c r="C11" s="410"/>
      <c r="D11" s="410"/>
      <c r="E11" s="410"/>
      <c r="F11" s="410"/>
      <c r="H11" s="410"/>
      <c r="I11" s="410"/>
      <c r="J11" s="410"/>
      <c r="K11" s="410"/>
      <c r="L11" s="410"/>
      <c r="M11" s="412"/>
      <c r="IR11"/>
    </row>
    <row r="12" spans="1:252" ht="22.5" customHeight="1">
      <c r="A12" s="410"/>
      <c r="B12" s="410"/>
      <c r="C12" s="410"/>
      <c r="D12" s="410"/>
      <c r="E12" s="410"/>
      <c r="F12" s="410"/>
      <c r="H12" s="410"/>
      <c r="I12" s="410"/>
      <c r="J12" s="410"/>
      <c r="K12" s="410"/>
      <c r="L12" s="410"/>
      <c r="M12" s="412"/>
      <c r="IR12"/>
    </row>
    <row r="13" spans="1:252" ht="22.5" customHeight="1">
      <c r="A13" s="410"/>
      <c r="E13" s="410"/>
      <c r="F13" s="410"/>
      <c r="H13" s="410"/>
      <c r="I13" s="410"/>
      <c r="J13" s="410"/>
      <c r="K13" s="410"/>
      <c r="L13" s="410"/>
      <c r="M13" s="412"/>
      <c r="IR13"/>
    </row>
    <row r="14" spans="1:252" ht="22.5" customHeight="1">
      <c r="A14" s="410"/>
      <c r="H14" s="410"/>
      <c r="I14" s="410"/>
      <c r="J14" s="410"/>
      <c r="K14" s="410"/>
      <c r="L14" s="410"/>
      <c r="M14" s="412"/>
      <c r="IR14"/>
    </row>
    <row r="15" spans="8:252" ht="22.5" customHeight="1">
      <c r="H15" s="410"/>
      <c r="I15" s="410"/>
      <c r="J15" s="410"/>
      <c r="K15" s="410"/>
      <c r="L15" s="410"/>
      <c r="M15" s="412"/>
      <c r="IR15"/>
    </row>
    <row r="16" spans="8:252" ht="22.5" customHeight="1">
      <c r="H16" s="410"/>
      <c r="I16" s="410"/>
      <c r="J16" s="410"/>
      <c r="K16" s="410"/>
      <c r="M16" s="412"/>
      <c r="IR16"/>
    </row>
    <row r="17" spans="1:252" ht="22.5" customHeight="1">
      <c r="A17"/>
      <c r="B17"/>
      <c r="C17"/>
      <c r="D17"/>
      <c r="E17"/>
      <c r="F17"/>
      <c r="G17"/>
      <c r="H17" s="410"/>
      <c r="M17" s="41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41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41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41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1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1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1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1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1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1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6">
      <selection activeCell="A3" sqref="A3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205</v>
      </c>
    </row>
    <row r="2" spans="1:11" ht="27" customHeight="1">
      <c r="A2" s="83" t="s">
        <v>206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4.25" customHeight="1">
      <c r="A3" s="6" t="s">
        <v>2</v>
      </c>
      <c r="J3" s="261" t="s">
        <v>78</v>
      </c>
      <c r="K3" s="261"/>
    </row>
    <row r="4" spans="1:11" ht="33" customHeight="1">
      <c r="A4" s="257" t="s">
        <v>97</v>
      </c>
      <c r="B4" s="257"/>
      <c r="C4" s="257"/>
      <c r="D4" s="88" t="s">
        <v>190</v>
      </c>
      <c r="E4" s="88" t="s">
        <v>126</v>
      </c>
      <c r="F4" s="88" t="s">
        <v>114</v>
      </c>
      <c r="G4" s="88"/>
      <c r="H4" s="88"/>
      <c r="I4" s="88"/>
      <c r="J4" s="88"/>
      <c r="K4" s="88"/>
    </row>
    <row r="5" spans="1:11" ht="14.25" customHeight="1">
      <c r="A5" s="88" t="s">
        <v>100</v>
      </c>
      <c r="B5" s="88" t="s">
        <v>101</v>
      </c>
      <c r="C5" s="88" t="s">
        <v>102</v>
      </c>
      <c r="D5" s="88"/>
      <c r="E5" s="88"/>
      <c r="F5" s="88" t="s">
        <v>90</v>
      </c>
      <c r="G5" s="88" t="s">
        <v>207</v>
      </c>
      <c r="H5" s="88" t="s">
        <v>204</v>
      </c>
      <c r="I5" s="88" t="s">
        <v>208</v>
      </c>
      <c r="J5" s="88" t="s">
        <v>200</v>
      </c>
      <c r="K5" s="88" t="s">
        <v>209</v>
      </c>
    </row>
    <row r="6" spans="1:11" ht="3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28" customFormat="1" ht="24.75" customHeight="1">
      <c r="A7" s="128" t="str">
        <f>'15、一般-工资福利'!A8</f>
        <v>206</v>
      </c>
      <c r="B7" s="128" t="str">
        <f>'15、一般-工资福利'!B8</f>
        <v>01</v>
      </c>
      <c r="C7" s="128" t="str">
        <f>'15、一般-工资福利'!C8</f>
        <v>01</v>
      </c>
      <c r="D7" s="128">
        <f>'15、一般-工资福利'!D8</f>
        <v>287</v>
      </c>
      <c r="E7" s="128" t="str">
        <f>'15、一般-工资福利'!E8</f>
        <v>行政运行</v>
      </c>
      <c r="F7" s="258">
        <f>SUM(G7:K7)</f>
        <v>6.6</v>
      </c>
      <c r="G7" s="258">
        <f>'20、个人家庭(政府预算)(2)'!G7</f>
        <v>0</v>
      </c>
      <c r="H7" s="258">
        <f>'20、个人家庭(政府预算)(2)'!H7</f>
        <v>0</v>
      </c>
      <c r="I7" s="258">
        <f>'20、个人家庭(政府预算)(2)'!I7</f>
        <v>0</v>
      </c>
      <c r="J7" s="258">
        <f>'20、个人家庭(政府预算)(2)'!J7</f>
        <v>6.6</v>
      </c>
      <c r="K7" s="258">
        <f>'20、个人家庭(政府预算)(2)'!K7</f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4">
      <selection activeCell="A3" sqref="A3:C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79"/>
      <c r="B1" s="380"/>
      <c r="C1" s="380"/>
      <c r="D1" s="380"/>
      <c r="E1" s="380"/>
      <c r="F1" s="381" t="s">
        <v>210</v>
      </c>
    </row>
    <row r="2" spans="1:6" ht="24" customHeight="1">
      <c r="A2" s="382" t="s">
        <v>211</v>
      </c>
      <c r="B2" s="382"/>
      <c r="C2" s="382"/>
      <c r="D2" s="382"/>
      <c r="E2" s="382"/>
      <c r="F2" s="382"/>
    </row>
    <row r="3" spans="1:6" ht="14.25" customHeight="1">
      <c r="A3" s="6" t="s">
        <v>2</v>
      </c>
      <c r="B3" s="6"/>
      <c r="C3" s="6"/>
      <c r="D3" s="383"/>
      <c r="E3" s="383"/>
      <c r="F3" s="384" t="s">
        <v>3</v>
      </c>
    </row>
    <row r="4" spans="1:6" ht="17.25" customHeight="1">
      <c r="A4" s="385" t="s">
        <v>4</v>
      </c>
      <c r="B4" s="385"/>
      <c r="C4" s="385" t="s">
        <v>5</v>
      </c>
      <c r="D4" s="385"/>
      <c r="E4" s="385"/>
      <c r="F4" s="385"/>
    </row>
    <row r="5" spans="1:6" ht="17.25" customHeight="1">
      <c r="A5" s="386" t="s">
        <v>6</v>
      </c>
      <c r="B5" s="386" t="s">
        <v>7</v>
      </c>
      <c r="C5" s="387" t="s">
        <v>6</v>
      </c>
      <c r="D5" s="386" t="s">
        <v>81</v>
      </c>
      <c r="E5" s="387" t="s">
        <v>212</v>
      </c>
      <c r="F5" s="386" t="s">
        <v>213</v>
      </c>
    </row>
    <row r="6" spans="1:6" s="28" customFormat="1" ht="15" customHeight="1">
      <c r="A6" s="388" t="s">
        <v>214</v>
      </c>
      <c r="B6" s="389">
        <f>SUM(B7:B8)</f>
        <v>67.5</v>
      </c>
      <c r="C6" s="388" t="s">
        <v>12</v>
      </c>
      <c r="D6" s="259">
        <f>SUM(E6:F6)</f>
        <v>0</v>
      </c>
      <c r="E6" s="390"/>
      <c r="F6" s="390"/>
    </row>
    <row r="7" spans="1:6" s="28" customFormat="1" ht="15" customHeight="1">
      <c r="A7" s="388" t="s">
        <v>215</v>
      </c>
      <c r="B7" s="389">
        <f>'13、一般预算支出'!F8+'13、一般预算支出'!F9</f>
        <v>67.5</v>
      </c>
      <c r="C7" s="391" t="s">
        <v>16</v>
      </c>
      <c r="D7" s="259">
        <f aca="true" t="shared" si="0" ref="D7:D26">SUM(E7:F7)</f>
        <v>0</v>
      </c>
      <c r="E7" s="390"/>
      <c r="F7" s="390"/>
    </row>
    <row r="8" spans="1:6" s="28" customFormat="1" ht="15" customHeight="1">
      <c r="A8" s="388" t="s">
        <v>19</v>
      </c>
      <c r="B8" s="389">
        <f>'24、专户'!F8</f>
        <v>0</v>
      </c>
      <c r="C8" s="388" t="s">
        <v>20</v>
      </c>
      <c r="D8" s="259">
        <f t="shared" si="0"/>
        <v>0</v>
      </c>
      <c r="E8" s="390"/>
      <c r="F8" s="390"/>
    </row>
    <row r="9" spans="1:6" s="28" customFormat="1" ht="15" customHeight="1">
      <c r="A9" s="388" t="s">
        <v>216</v>
      </c>
      <c r="B9" s="389">
        <f>'22、政府性基金'!F8</f>
        <v>0</v>
      </c>
      <c r="C9" s="388" t="s">
        <v>24</v>
      </c>
      <c r="D9" s="259">
        <f t="shared" si="0"/>
        <v>0</v>
      </c>
      <c r="E9" s="390"/>
      <c r="F9" s="390"/>
    </row>
    <row r="10" spans="1:6" s="28" customFormat="1" ht="15" customHeight="1">
      <c r="A10" s="388"/>
      <c r="B10" s="389"/>
      <c r="C10" s="388" t="s">
        <v>28</v>
      </c>
      <c r="D10" s="259">
        <f t="shared" si="0"/>
        <v>67.5</v>
      </c>
      <c r="E10" s="390">
        <f>B6</f>
        <v>67.5</v>
      </c>
      <c r="F10" s="390">
        <f>B9</f>
        <v>0</v>
      </c>
    </row>
    <row r="11" spans="1:6" s="28" customFormat="1" ht="15" customHeight="1">
      <c r="A11" s="388"/>
      <c r="B11" s="389"/>
      <c r="C11" s="388" t="s">
        <v>32</v>
      </c>
      <c r="D11" s="259">
        <f t="shared" si="0"/>
        <v>0</v>
      </c>
      <c r="E11" s="390"/>
      <c r="F11" s="390"/>
    </row>
    <row r="12" spans="1:6" s="28" customFormat="1" ht="15" customHeight="1">
      <c r="A12" s="388"/>
      <c r="B12" s="389"/>
      <c r="C12" s="388" t="s">
        <v>36</v>
      </c>
      <c r="D12" s="259">
        <f t="shared" si="0"/>
        <v>0</v>
      </c>
      <c r="E12" s="390"/>
      <c r="F12" s="390"/>
    </row>
    <row r="13" spans="1:6" s="28" customFormat="1" ht="15" customHeight="1">
      <c r="A13" s="388"/>
      <c r="B13" s="389"/>
      <c r="C13" s="388" t="s">
        <v>40</v>
      </c>
      <c r="D13" s="259">
        <f t="shared" si="0"/>
        <v>0</v>
      </c>
      <c r="E13" s="390"/>
      <c r="F13" s="390"/>
    </row>
    <row r="14" spans="1:6" s="28" customFormat="1" ht="15" customHeight="1">
      <c r="A14" s="392"/>
      <c r="B14" s="389"/>
      <c r="C14" s="388" t="s">
        <v>44</v>
      </c>
      <c r="D14" s="259">
        <f t="shared" si="0"/>
        <v>0</v>
      </c>
      <c r="E14" s="390"/>
      <c r="F14" s="390"/>
    </row>
    <row r="15" spans="1:6" s="28" customFormat="1" ht="15" customHeight="1">
      <c r="A15" s="388"/>
      <c r="B15" s="389"/>
      <c r="C15" s="388" t="s">
        <v>47</v>
      </c>
      <c r="D15" s="259">
        <f t="shared" si="0"/>
        <v>0</v>
      </c>
      <c r="E15" s="390"/>
      <c r="F15" s="390"/>
    </row>
    <row r="16" spans="1:6" s="28" customFormat="1" ht="15" customHeight="1">
      <c r="A16" s="388"/>
      <c r="B16" s="389"/>
      <c r="C16" s="388" t="s">
        <v>50</v>
      </c>
      <c r="D16" s="259">
        <f t="shared" si="0"/>
        <v>0</v>
      </c>
      <c r="E16" s="390"/>
      <c r="F16" s="390"/>
    </row>
    <row r="17" spans="1:6" s="28" customFormat="1" ht="15" customHeight="1">
      <c r="A17" s="388"/>
      <c r="B17" s="389"/>
      <c r="C17" s="388" t="s">
        <v>53</v>
      </c>
      <c r="D17" s="259">
        <f t="shared" si="0"/>
        <v>0</v>
      </c>
      <c r="E17" s="390"/>
      <c r="F17" s="390"/>
    </row>
    <row r="18" spans="1:6" s="28" customFormat="1" ht="15" customHeight="1">
      <c r="A18" s="388"/>
      <c r="B18" s="389"/>
      <c r="C18" s="393" t="s">
        <v>56</v>
      </c>
      <c r="D18" s="259">
        <f t="shared" si="0"/>
        <v>0</v>
      </c>
      <c r="E18" s="390"/>
      <c r="F18" s="390"/>
    </row>
    <row r="19" spans="1:6" s="28" customFormat="1" ht="15" customHeight="1">
      <c r="A19" s="388"/>
      <c r="B19" s="389"/>
      <c r="C19" s="393" t="s">
        <v>59</v>
      </c>
      <c r="D19" s="259">
        <f t="shared" si="0"/>
        <v>0</v>
      </c>
      <c r="E19" s="390"/>
      <c r="F19" s="390"/>
    </row>
    <row r="20" spans="1:6" s="28" customFormat="1" ht="15" customHeight="1">
      <c r="A20" s="388"/>
      <c r="B20" s="389"/>
      <c r="C20" s="393" t="s">
        <v>62</v>
      </c>
      <c r="D20" s="259">
        <f t="shared" si="0"/>
        <v>0</v>
      </c>
      <c r="E20" s="390"/>
      <c r="F20" s="390"/>
    </row>
    <row r="21" spans="1:6" s="28" customFormat="1" ht="15" customHeight="1">
      <c r="A21" s="388"/>
      <c r="B21" s="389"/>
      <c r="C21" s="393" t="s">
        <v>65</v>
      </c>
      <c r="D21" s="259">
        <f t="shared" si="0"/>
        <v>0</v>
      </c>
      <c r="E21" s="390"/>
      <c r="F21" s="390"/>
    </row>
    <row r="22" spans="1:6" s="28" customFormat="1" ht="15" customHeight="1">
      <c r="A22" s="388"/>
      <c r="B22" s="389"/>
      <c r="C22" s="393" t="s">
        <v>66</v>
      </c>
      <c r="D22" s="259">
        <f t="shared" si="0"/>
        <v>0</v>
      </c>
      <c r="E22" s="390"/>
      <c r="F22" s="390"/>
    </row>
    <row r="23" spans="1:6" s="28" customFormat="1" ht="15" customHeight="1">
      <c r="A23" s="388"/>
      <c r="B23" s="389"/>
      <c r="C23" s="393" t="s">
        <v>67</v>
      </c>
      <c r="D23" s="259">
        <f t="shared" si="0"/>
        <v>0</v>
      </c>
      <c r="E23" s="390"/>
      <c r="F23" s="390"/>
    </row>
    <row r="24" spans="1:6" s="28" customFormat="1" ht="15" customHeight="1">
      <c r="A24" s="388"/>
      <c r="B24" s="389"/>
      <c r="C24" s="393" t="s">
        <v>68</v>
      </c>
      <c r="D24" s="259">
        <f t="shared" si="0"/>
        <v>0</v>
      </c>
      <c r="E24" s="390"/>
      <c r="F24" s="390"/>
    </row>
    <row r="25" spans="1:6" s="28" customFormat="1" ht="15" customHeight="1">
      <c r="A25" s="388"/>
      <c r="B25" s="389"/>
      <c r="C25" s="393" t="s">
        <v>69</v>
      </c>
      <c r="D25" s="259">
        <f t="shared" si="0"/>
        <v>0</v>
      </c>
      <c r="E25" s="390"/>
      <c r="F25" s="390"/>
    </row>
    <row r="26" spans="1:6" s="28" customFormat="1" ht="15" customHeight="1">
      <c r="A26" s="394" t="s">
        <v>70</v>
      </c>
      <c r="B26" s="389">
        <f>B6+B9</f>
        <v>67.5</v>
      </c>
      <c r="C26" s="394" t="s">
        <v>71</v>
      </c>
      <c r="D26" s="259">
        <f t="shared" si="0"/>
        <v>67.5</v>
      </c>
      <c r="E26" s="259">
        <f>SUM(E6:E25)</f>
        <v>67.5</v>
      </c>
      <c r="F26" s="259">
        <f>SUM(F6:F25)</f>
        <v>0</v>
      </c>
    </row>
    <row r="27" spans="1:6" ht="14.25" customHeight="1">
      <c r="A27" s="395"/>
      <c r="B27" s="395"/>
      <c r="C27" s="395"/>
      <c r="D27" s="395"/>
      <c r="E27" s="395"/>
      <c r="F27" s="395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7"/>
  <sheetViews>
    <sheetView showGridLines="0" showZeros="0" workbookViewId="0" topLeftCell="A1">
      <selection activeCell="A3" sqref="A3:D3"/>
    </sheetView>
  </sheetViews>
  <sheetFormatPr defaultColWidth="6.875" defaultRowHeight="18.75" customHeight="1"/>
  <cols>
    <col min="1" max="1" width="5.375" style="331" customWidth="1"/>
    <col min="2" max="3" width="5.375" style="332" customWidth="1"/>
    <col min="4" max="4" width="7.625" style="333" customWidth="1"/>
    <col min="5" max="5" width="24.125" style="334" customWidth="1"/>
    <col min="6" max="13" width="8.625" style="335" customWidth="1"/>
    <col min="14" max="18" width="8.625" style="336" customWidth="1"/>
    <col min="19" max="19" width="8.625" style="337" customWidth="1"/>
    <col min="20" max="247" width="8.00390625" style="336" customWidth="1"/>
    <col min="248" max="252" width="6.875" style="337" customWidth="1"/>
    <col min="253" max="16384" width="6.875" style="337" customWidth="1"/>
  </cols>
  <sheetData>
    <row r="1" spans="1:252" ht="23.25" customHeight="1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Q1" s="338"/>
      <c r="R1" s="338"/>
      <c r="S1" s="338" t="s">
        <v>217</v>
      </c>
      <c r="IN1"/>
      <c r="IO1"/>
      <c r="IP1"/>
      <c r="IQ1"/>
      <c r="IR1"/>
    </row>
    <row r="2" spans="1:252" ht="23.25" customHeight="1">
      <c r="A2" s="339" t="s">
        <v>218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IN2"/>
      <c r="IO2"/>
      <c r="IP2"/>
      <c r="IQ2"/>
      <c r="IR2"/>
    </row>
    <row r="3" spans="1:252" s="329" customFormat="1" ht="23.25" customHeight="1">
      <c r="A3" s="6" t="s">
        <v>2</v>
      </c>
      <c r="B3" s="6"/>
      <c r="C3" s="6"/>
      <c r="D3" s="35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Q3" s="338"/>
      <c r="R3" s="338"/>
      <c r="S3" s="374" t="s">
        <v>78</v>
      </c>
      <c r="IN3"/>
      <c r="IO3"/>
      <c r="IP3"/>
      <c r="IQ3"/>
      <c r="IR3"/>
    </row>
    <row r="4" spans="1:252" s="329" customFormat="1" ht="23.25" customHeight="1">
      <c r="A4" s="341" t="s">
        <v>105</v>
      </c>
      <c r="B4" s="341"/>
      <c r="C4" s="341"/>
      <c r="D4" s="164" t="s">
        <v>79</v>
      </c>
      <c r="E4" s="164" t="s">
        <v>98</v>
      </c>
      <c r="F4" s="343" t="s">
        <v>219</v>
      </c>
      <c r="G4" s="342" t="s">
        <v>107</v>
      </c>
      <c r="H4" s="342"/>
      <c r="I4" s="342"/>
      <c r="J4" s="342"/>
      <c r="K4" s="342" t="s">
        <v>108</v>
      </c>
      <c r="L4" s="342"/>
      <c r="M4" s="342"/>
      <c r="N4" s="342"/>
      <c r="O4" s="342"/>
      <c r="P4" s="342"/>
      <c r="Q4" s="342"/>
      <c r="R4" s="342"/>
      <c r="S4" s="164" t="s">
        <v>111</v>
      </c>
      <c r="IN4"/>
      <c r="IO4"/>
      <c r="IP4"/>
      <c r="IQ4"/>
      <c r="IR4"/>
    </row>
    <row r="5" spans="1:252" s="329" customFormat="1" ht="23.25" customHeight="1">
      <c r="A5" s="164" t="s">
        <v>100</v>
      </c>
      <c r="B5" s="164" t="s">
        <v>101</v>
      </c>
      <c r="C5" s="343" t="s">
        <v>102</v>
      </c>
      <c r="D5" s="164"/>
      <c r="E5" s="164"/>
      <c r="F5" s="359"/>
      <c r="G5" s="164" t="s">
        <v>81</v>
      </c>
      <c r="H5" s="164" t="s">
        <v>112</v>
      </c>
      <c r="I5" s="164" t="s">
        <v>113</v>
      </c>
      <c r="J5" s="164" t="s">
        <v>114</v>
      </c>
      <c r="K5" s="164" t="s">
        <v>81</v>
      </c>
      <c r="L5" s="164" t="s">
        <v>115</v>
      </c>
      <c r="M5" s="164" t="s">
        <v>116</v>
      </c>
      <c r="N5" s="164" t="s">
        <v>117</v>
      </c>
      <c r="O5" s="164" t="s">
        <v>118</v>
      </c>
      <c r="P5" s="164" t="s">
        <v>119</v>
      </c>
      <c r="Q5" s="164" t="s">
        <v>120</v>
      </c>
      <c r="R5" s="164" t="s">
        <v>121</v>
      </c>
      <c r="S5" s="164"/>
      <c r="IN5"/>
      <c r="IO5"/>
      <c r="IP5"/>
      <c r="IQ5"/>
      <c r="IR5"/>
    </row>
    <row r="6" spans="1:252" ht="31.5" customHeight="1">
      <c r="A6" s="164"/>
      <c r="B6" s="164"/>
      <c r="C6" s="344"/>
      <c r="D6" s="164"/>
      <c r="E6" s="164"/>
      <c r="F6" s="34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IN6"/>
      <c r="IO6"/>
      <c r="IP6"/>
      <c r="IQ6"/>
      <c r="IR6"/>
    </row>
    <row r="7" spans="1:252" ht="23.25" customHeight="1">
      <c r="A7" s="345" t="s">
        <v>93</v>
      </c>
      <c r="B7" s="346" t="s">
        <v>93</v>
      </c>
      <c r="C7" s="346" t="s">
        <v>93</v>
      </c>
      <c r="D7" s="346" t="s">
        <v>93</v>
      </c>
      <c r="E7" s="346" t="s">
        <v>93</v>
      </c>
      <c r="F7" s="346">
        <v>1</v>
      </c>
      <c r="G7" s="346">
        <v>2</v>
      </c>
      <c r="H7" s="346">
        <v>3</v>
      </c>
      <c r="I7" s="345">
        <v>4</v>
      </c>
      <c r="J7" s="355">
        <v>5</v>
      </c>
      <c r="K7" s="370">
        <v>6</v>
      </c>
      <c r="L7" s="370">
        <v>7</v>
      </c>
      <c r="M7" s="370">
        <v>8</v>
      </c>
      <c r="N7" s="355">
        <v>9</v>
      </c>
      <c r="O7" s="355">
        <v>10</v>
      </c>
      <c r="P7" s="370">
        <v>11</v>
      </c>
      <c r="Q7" s="370">
        <v>12</v>
      </c>
      <c r="R7" s="370">
        <v>13</v>
      </c>
      <c r="S7" s="375">
        <v>14</v>
      </c>
      <c r="IN7"/>
      <c r="IO7"/>
      <c r="IP7"/>
      <c r="IQ7"/>
      <c r="IR7"/>
    </row>
    <row r="8" spans="1:252" s="330" customFormat="1" ht="23.25" customHeight="1">
      <c r="A8" s="347" t="str">
        <f>'14、一般预算基本支出表'!A8</f>
        <v>206</v>
      </c>
      <c r="B8" s="347" t="str">
        <f>'14、一般预算基本支出表'!B8</f>
        <v>01</v>
      </c>
      <c r="C8" s="347" t="s">
        <v>220</v>
      </c>
      <c r="D8" s="347">
        <f>'14、一般预算基本支出表'!D8</f>
        <v>287</v>
      </c>
      <c r="E8" s="347" t="str">
        <f>'14、一般预算基本支出表'!E8</f>
        <v>行政运行</v>
      </c>
      <c r="F8" s="349">
        <f>G8+K8+S8</f>
        <v>48.5</v>
      </c>
      <c r="G8" s="349">
        <f>'14、一般预算基本支出表'!F8</f>
        <v>48.5</v>
      </c>
      <c r="H8" s="349">
        <f>'14、一般预算基本支出表'!G8</f>
        <v>35.9</v>
      </c>
      <c r="I8" s="349">
        <f>'14、一般预算基本支出表'!H8</f>
        <v>6.000000000000001</v>
      </c>
      <c r="J8" s="349">
        <f>'14、一般预算基本支出表'!I8</f>
        <v>6.6</v>
      </c>
      <c r="K8" s="356">
        <f>SUM(L8:R8)</f>
        <v>0</v>
      </c>
      <c r="L8" s="371"/>
      <c r="M8" s="371"/>
      <c r="N8" s="371"/>
      <c r="O8" s="371"/>
      <c r="P8" s="371"/>
      <c r="Q8" s="371"/>
      <c r="R8" s="371"/>
      <c r="S8" s="376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DV8" s="357"/>
      <c r="DW8" s="357"/>
      <c r="DX8" s="357"/>
      <c r="DY8" s="357"/>
      <c r="DZ8" s="357"/>
      <c r="EA8" s="357"/>
      <c r="EB8" s="357"/>
      <c r="EC8" s="357"/>
      <c r="ED8" s="357"/>
      <c r="EE8" s="357"/>
      <c r="EF8" s="357"/>
      <c r="EG8" s="357"/>
      <c r="EH8" s="357"/>
      <c r="EI8" s="357"/>
      <c r="EJ8" s="357"/>
      <c r="EK8" s="357"/>
      <c r="EL8" s="357"/>
      <c r="EM8" s="357"/>
      <c r="EN8" s="357"/>
      <c r="EO8" s="357"/>
      <c r="EP8" s="357"/>
      <c r="EQ8" s="357"/>
      <c r="ER8" s="357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7"/>
      <c r="FL8" s="357"/>
      <c r="FM8" s="357"/>
      <c r="FN8" s="357"/>
      <c r="FO8" s="357"/>
      <c r="FP8" s="357"/>
      <c r="FQ8" s="357"/>
      <c r="FR8" s="357"/>
      <c r="FS8" s="357"/>
      <c r="FT8" s="357"/>
      <c r="FU8" s="357"/>
      <c r="FV8" s="357"/>
      <c r="FW8" s="357"/>
      <c r="FX8" s="357"/>
      <c r="FY8" s="357"/>
      <c r="FZ8" s="357"/>
      <c r="GA8" s="357"/>
      <c r="GB8" s="357"/>
      <c r="GC8" s="357"/>
      <c r="GD8" s="357"/>
      <c r="GE8" s="357"/>
      <c r="GF8" s="357"/>
      <c r="GG8" s="357"/>
      <c r="GH8" s="357"/>
      <c r="GI8" s="357"/>
      <c r="GJ8" s="357"/>
      <c r="GK8" s="357"/>
      <c r="GL8" s="357"/>
      <c r="GM8" s="357"/>
      <c r="GN8" s="357"/>
      <c r="GO8" s="357"/>
      <c r="GP8" s="357"/>
      <c r="GQ8" s="357"/>
      <c r="GR8" s="357"/>
      <c r="GS8" s="357"/>
      <c r="GT8" s="357"/>
      <c r="GU8" s="357"/>
      <c r="GV8" s="357"/>
      <c r="GW8" s="357"/>
      <c r="GX8" s="357"/>
      <c r="GY8" s="357"/>
      <c r="GZ8" s="357"/>
      <c r="HA8" s="357"/>
      <c r="HB8" s="357"/>
      <c r="HC8" s="357"/>
      <c r="HD8" s="357"/>
      <c r="HE8" s="357"/>
      <c r="HF8" s="357"/>
      <c r="HG8" s="357"/>
      <c r="HH8" s="357"/>
      <c r="HI8" s="357"/>
      <c r="HJ8" s="357"/>
      <c r="HK8" s="357"/>
      <c r="HL8" s="357"/>
      <c r="HM8" s="357"/>
      <c r="HN8" s="357"/>
      <c r="HO8" s="357"/>
      <c r="HP8" s="357"/>
      <c r="HQ8" s="357"/>
      <c r="HR8" s="357"/>
      <c r="HS8" s="357"/>
      <c r="HT8" s="357"/>
      <c r="HU8" s="357"/>
      <c r="HV8" s="357"/>
      <c r="HW8" s="357"/>
      <c r="HX8" s="357"/>
      <c r="HY8" s="357"/>
      <c r="HZ8" s="357"/>
      <c r="IA8" s="357"/>
      <c r="IB8" s="357"/>
      <c r="IC8" s="357"/>
      <c r="ID8" s="357"/>
      <c r="IE8" s="357"/>
      <c r="IF8" s="357"/>
      <c r="IG8" s="357"/>
      <c r="IH8" s="357"/>
      <c r="II8" s="357"/>
      <c r="IJ8" s="357"/>
      <c r="IK8" s="357"/>
      <c r="IL8" s="357"/>
      <c r="IM8" s="357"/>
      <c r="IN8" s="28"/>
      <c r="IO8" s="28"/>
      <c r="IP8" s="28"/>
      <c r="IQ8" s="28"/>
      <c r="IR8" s="28"/>
    </row>
    <row r="9" spans="1:252" ht="29.25" customHeight="1">
      <c r="A9" s="360" t="str">
        <f>A8</f>
        <v>206</v>
      </c>
      <c r="B9" s="361" t="str">
        <f>B8</f>
        <v>01</v>
      </c>
      <c r="C9" s="361" t="s">
        <v>220</v>
      </c>
      <c r="D9" s="361">
        <f>D8</f>
        <v>287</v>
      </c>
      <c r="E9" s="362" t="str">
        <f>'21、项目明细表'!B7</f>
        <v>一般行政管理事务</v>
      </c>
      <c r="F9" s="363">
        <f>K9</f>
        <v>19</v>
      </c>
      <c r="G9" s="364"/>
      <c r="H9" s="363"/>
      <c r="I9" s="363"/>
      <c r="J9" s="363"/>
      <c r="K9" s="363">
        <f>SUM(L9:R9)</f>
        <v>19</v>
      </c>
      <c r="L9" s="363">
        <f>'21、项目明细表'!E7</f>
        <v>19</v>
      </c>
      <c r="M9" s="372"/>
      <c r="N9" s="362"/>
      <c r="O9" s="362"/>
      <c r="P9" s="362"/>
      <c r="Q9" s="362"/>
      <c r="R9" s="362"/>
      <c r="S9" s="377"/>
      <c r="IN9"/>
      <c r="IO9"/>
      <c r="IP9"/>
      <c r="IQ9"/>
      <c r="IR9"/>
    </row>
    <row r="10" spans="1:21" s="81" customFormat="1" ht="22.5" customHeight="1">
      <c r="A10" s="365"/>
      <c r="B10" s="366"/>
      <c r="C10" s="365"/>
      <c r="D10" s="365"/>
      <c r="E10" s="367" t="s">
        <v>81</v>
      </c>
      <c r="F10" s="365">
        <v>67.5</v>
      </c>
      <c r="G10" s="368">
        <v>48.5</v>
      </c>
      <c r="H10" s="369">
        <v>35.9</v>
      </c>
      <c r="I10" s="369">
        <v>6</v>
      </c>
      <c r="J10" s="369">
        <v>6.6</v>
      </c>
      <c r="K10" s="369">
        <v>19</v>
      </c>
      <c r="L10" s="369">
        <v>19</v>
      </c>
      <c r="M10" s="365"/>
      <c r="N10" s="365"/>
      <c r="O10" s="365"/>
      <c r="P10" s="373"/>
      <c r="Q10" s="365"/>
      <c r="R10" s="365"/>
      <c r="S10" s="365"/>
      <c r="T10" s="365"/>
      <c r="U10" s="365"/>
    </row>
    <row r="11" spans="2:252" ht="18.75" customHeight="1">
      <c r="B11" s="351"/>
      <c r="C11" s="351"/>
      <c r="D11" s="352"/>
      <c r="E11" s="353"/>
      <c r="F11" s="354"/>
      <c r="H11" s="354"/>
      <c r="I11" s="354"/>
      <c r="J11" s="354"/>
      <c r="K11" s="354"/>
      <c r="L11" s="354"/>
      <c r="M11" s="354"/>
      <c r="N11" s="357"/>
      <c r="O11" s="357"/>
      <c r="P11" s="357"/>
      <c r="Q11" s="357"/>
      <c r="R11" s="357"/>
      <c r="S11" s="378"/>
      <c r="IN11"/>
      <c r="IO11"/>
      <c r="IP11"/>
      <c r="IQ11"/>
      <c r="IR11"/>
    </row>
    <row r="12" spans="4:252" ht="18.75" customHeight="1">
      <c r="D12" s="352"/>
      <c r="E12" s="353"/>
      <c r="F12" s="354"/>
      <c r="H12" s="354"/>
      <c r="I12" s="354"/>
      <c r="J12" s="354"/>
      <c r="K12" s="354"/>
      <c r="L12" s="354"/>
      <c r="M12" s="354"/>
      <c r="N12" s="357"/>
      <c r="O12" s="357"/>
      <c r="P12" s="357"/>
      <c r="Q12" s="357"/>
      <c r="R12" s="357"/>
      <c r="IN12"/>
      <c r="IO12"/>
      <c r="IP12"/>
      <c r="IQ12"/>
      <c r="IR12"/>
    </row>
    <row r="13" spans="4:252" ht="18.75" customHeight="1">
      <c r="D13" s="352"/>
      <c r="E13" s="353"/>
      <c r="H13" s="354"/>
      <c r="I13" s="354"/>
      <c r="J13" s="354"/>
      <c r="K13" s="354"/>
      <c r="L13" s="354"/>
      <c r="M13" s="354"/>
      <c r="N13" s="357"/>
      <c r="O13" s="357"/>
      <c r="P13" s="357"/>
      <c r="Q13" s="357"/>
      <c r="R13" s="357"/>
      <c r="IN13"/>
      <c r="IO13"/>
      <c r="IP13"/>
      <c r="IQ13"/>
      <c r="IR13"/>
    </row>
    <row r="14" spans="4:252" ht="18.75" customHeight="1">
      <c r="D14" s="352"/>
      <c r="H14" s="354"/>
      <c r="I14" s="354"/>
      <c r="J14" s="354"/>
      <c r="K14" s="354"/>
      <c r="M14" s="354"/>
      <c r="N14" s="357"/>
      <c r="O14" s="357"/>
      <c r="P14" s="357"/>
      <c r="Q14" s="357"/>
      <c r="R14" s="357"/>
      <c r="IN14"/>
      <c r="IO14"/>
      <c r="IP14"/>
      <c r="IQ14"/>
      <c r="IR14"/>
    </row>
    <row r="15" spans="8:252" ht="18.75" customHeight="1">
      <c r="H15" s="354"/>
      <c r="I15" s="354"/>
      <c r="K15" s="354"/>
      <c r="M15" s="354"/>
      <c r="N15" s="357"/>
      <c r="O15" s="357"/>
      <c r="Q15" s="357"/>
      <c r="R15" s="357"/>
      <c r="IN15"/>
      <c r="IO15"/>
      <c r="IP15"/>
      <c r="IQ15"/>
      <c r="IR15"/>
    </row>
    <row r="16" spans="4:252" ht="18.75" customHeight="1">
      <c r="D16" s="352"/>
      <c r="H16" s="354"/>
      <c r="I16" s="354"/>
      <c r="K16" s="354"/>
      <c r="N16" s="357"/>
      <c r="O16" s="357"/>
      <c r="Q16" s="357"/>
      <c r="R16" s="357"/>
      <c r="IN16"/>
      <c r="IO16"/>
      <c r="IP16"/>
      <c r="IQ16"/>
      <c r="IR16"/>
    </row>
    <row r="17" spans="1:252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357"/>
      <c r="R17" s="35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"/>
  <sheetViews>
    <sheetView showGridLines="0" showZeros="0" workbookViewId="0" topLeftCell="A1">
      <selection activeCell="A3" sqref="A3"/>
    </sheetView>
  </sheetViews>
  <sheetFormatPr defaultColWidth="6.875" defaultRowHeight="18.75" customHeight="1"/>
  <cols>
    <col min="1" max="1" width="5.375" style="331" customWidth="1"/>
    <col min="2" max="3" width="5.375" style="332" customWidth="1"/>
    <col min="4" max="4" width="7.625" style="333" customWidth="1"/>
    <col min="5" max="5" width="24.125" style="334" customWidth="1"/>
    <col min="6" max="9" width="8.625" style="335" customWidth="1"/>
    <col min="10" max="237" width="8.00390625" style="336" customWidth="1"/>
    <col min="238" max="242" width="6.875" style="337" customWidth="1"/>
    <col min="243" max="16384" width="6.875" style="337" customWidth="1"/>
  </cols>
  <sheetData>
    <row r="1" spans="1:242" ht="23.25" customHeight="1">
      <c r="A1" s="338"/>
      <c r="B1" s="338"/>
      <c r="C1" s="338"/>
      <c r="D1" s="338"/>
      <c r="E1" s="338"/>
      <c r="F1" s="338"/>
      <c r="G1" s="338"/>
      <c r="H1" s="338"/>
      <c r="I1" s="338" t="s">
        <v>221</v>
      </c>
      <c r="ID1"/>
      <c r="IE1"/>
      <c r="IF1"/>
      <c r="IG1"/>
      <c r="IH1"/>
    </row>
    <row r="2" spans="1:242" ht="23.25" customHeight="1">
      <c r="A2" s="339" t="s">
        <v>222</v>
      </c>
      <c r="B2" s="339"/>
      <c r="C2" s="339"/>
      <c r="D2" s="339"/>
      <c r="E2" s="339"/>
      <c r="F2" s="339"/>
      <c r="G2" s="339"/>
      <c r="H2" s="339"/>
      <c r="I2" s="339"/>
      <c r="ID2"/>
      <c r="IE2"/>
      <c r="IF2"/>
      <c r="IG2"/>
      <c r="IH2"/>
    </row>
    <row r="3" spans="1:242" s="329" customFormat="1" ht="23.25" customHeight="1">
      <c r="A3" s="6" t="s">
        <v>2</v>
      </c>
      <c r="B3" s="6"/>
      <c r="C3" s="6"/>
      <c r="D3" s="340"/>
      <c r="E3" s="338"/>
      <c r="F3" s="338"/>
      <c r="G3" s="338"/>
      <c r="H3" s="338"/>
      <c r="I3" s="338" t="s">
        <v>78</v>
      </c>
      <c r="ID3"/>
      <c r="IE3"/>
      <c r="IF3"/>
      <c r="IG3"/>
      <c r="IH3"/>
    </row>
    <row r="4" spans="1:242" s="329" customFormat="1" ht="23.25" customHeight="1">
      <c r="A4" s="341" t="s">
        <v>105</v>
      </c>
      <c r="B4" s="341"/>
      <c r="C4" s="341"/>
      <c r="D4" s="164" t="s">
        <v>79</v>
      </c>
      <c r="E4" s="164" t="s">
        <v>98</v>
      </c>
      <c r="F4" s="342" t="s">
        <v>107</v>
      </c>
      <c r="G4" s="342"/>
      <c r="H4" s="342"/>
      <c r="I4" s="342"/>
      <c r="ID4"/>
      <c r="IE4"/>
      <c r="IF4"/>
      <c r="IG4"/>
      <c r="IH4"/>
    </row>
    <row r="5" spans="1:242" s="329" customFormat="1" ht="23.25" customHeight="1">
      <c r="A5" s="164" t="s">
        <v>100</v>
      </c>
      <c r="B5" s="164" t="s">
        <v>101</v>
      </c>
      <c r="C5" s="343" t="s">
        <v>102</v>
      </c>
      <c r="D5" s="164"/>
      <c r="E5" s="164"/>
      <c r="F5" s="164" t="s">
        <v>81</v>
      </c>
      <c r="G5" s="164" t="s">
        <v>112</v>
      </c>
      <c r="H5" s="164" t="s">
        <v>113</v>
      </c>
      <c r="I5" s="164" t="s">
        <v>114</v>
      </c>
      <c r="ID5"/>
      <c r="IE5"/>
      <c r="IF5"/>
      <c r="IG5"/>
      <c r="IH5"/>
    </row>
    <row r="6" spans="1:242" ht="31.5" customHeight="1">
      <c r="A6" s="164"/>
      <c r="B6" s="164"/>
      <c r="C6" s="344"/>
      <c r="D6" s="164"/>
      <c r="E6" s="164"/>
      <c r="F6" s="164"/>
      <c r="G6" s="164"/>
      <c r="H6" s="164"/>
      <c r="I6" s="164"/>
      <c r="ID6"/>
      <c r="IE6"/>
      <c r="IF6"/>
      <c r="IG6"/>
      <c r="IH6"/>
    </row>
    <row r="7" spans="1:242" ht="23.25" customHeight="1">
      <c r="A7" s="345" t="s">
        <v>93</v>
      </c>
      <c r="B7" s="346" t="s">
        <v>93</v>
      </c>
      <c r="C7" s="346" t="s">
        <v>93</v>
      </c>
      <c r="D7" s="346" t="s">
        <v>93</v>
      </c>
      <c r="E7" s="346" t="s">
        <v>93</v>
      </c>
      <c r="F7" s="346">
        <v>2</v>
      </c>
      <c r="G7" s="346">
        <v>3</v>
      </c>
      <c r="H7" s="345">
        <v>4</v>
      </c>
      <c r="I7" s="355">
        <v>5</v>
      </c>
      <c r="ID7"/>
      <c r="IE7"/>
      <c r="IF7"/>
      <c r="IG7"/>
      <c r="IH7"/>
    </row>
    <row r="8" spans="1:242" s="330" customFormat="1" ht="23.25" customHeight="1">
      <c r="A8" s="347" t="str">
        <f>'15、一般-工资福利'!A8</f>
        <v>206</v>
      </c>
      <c r="B8" s="347" t="str">
        <f>'15、一般-工资福利'!B8</f>
        <v>01</v>
      </c>
      <c r="C8" s="347" t="s">
        <v>220</v>
      </c>
      <c r="D8" s="348">
        <f>'15、一般-工资福利'!D8</f>
        <v>287</v>
      </c>
      <c r="E8" s="348" t="str">
        <f>'15、一般-工资福利'!E8</f>
        <v>行政运行</v>
      </c>
      <c r="F8" s="349">
        <f>SUM(G8:I8)</f>
        <v>48.5</v>
      </c>
      <c r="G8" s="349">
        <f>'15、一般-工资福利'!F8</f>
        <v>35.9</v>
      </c>
      <c r="H8" s="349">
        <f>'17、一般-商品和服务'!F8</f>
        <v>6.000000000000001</v>
      </c>
      <c r="I8" s="356">
        <f>'19、一般-个人和家庭'!F8</f>
        <v>6.6</v>
      </c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DV8" s="357"/>
      <c r="DW8" s="357"/>
      <c r="DX8" s="357"/>
      <c r="DY8" s="357"/>
      <c r="DZ8" s="357"/>
      <c r="EA8" s="357"/>
      <c r="EB8" s="357"/>
      <c r="EC8" s="357"/>
      <c r="ED8" s="357"/>
      <c r="EE8" s="357"/>
      <c r="EF8" s="357"/>
      <c r="EG8" s="357"/>
      <c r="EH8" s="357"/>
      <c r="EI8" s="357"/>
      <c r="EJ8" s="357"/>
      <c r="EK8" s="357"/>
      <c r="EL8" s="357"/>
      <c r="EM8" s="357"/>
      <c r="EN8" s="357"/>
      <c r="EO8" s="357"/>
      <c r="EP8" s="357"/>
      <c r="EQ8" s="357"/>
      <c r="ER8" s="357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7"/>
      <c r="FL8" s="357"/>
      <c r="FM8" s="357"/>
      <c r="FN8" s="357"/>
      <c r="FO8" s="357"/>
      <c r="FP8" s="357"/>
      <c r="FQ8" s="357"/>
      <c r="FR8" s="357"/>
      <c r="FS8" s="357"/>
      <c r="FT8" s="357"/>
      <c r="FU8" s="357"/>
      <c r="FV8" s="357"/>
      <c r="FW8" s="357"/>
      <c r="FX8" s="357"/>
      <c r="FY8" s="357"/>
      <c r="FZ8" s="357"/>
      <c r="GA8" s="357"/>
      <c r="GB8" s="357"/>
      <c r="GC8" s="357"/>
      <c r="GD8" s="357"/>
      <c r="GE8" s="357"/>
      <c r="GF8" s="357"/>
      <c r="GG8" s="357"/>
      <c r="GH8" s="357"/>
      <c r="GI8" s="357"/>
      <c r="GJ8" s="357"/>
      <c r="GK8" s="357"/>
      <c r="GL8" s="357"/>
      <c r="GM8" s="357"/>
      <c r="GN8" s="357"/>
      <c r="GO8" s="357"/>
      <c r="GP8" s="357"/>
      <c r="GQ8" s="357"/>
      <c r="GR8" s="357"/>
      <c r="GS8" s="357"/>
      <c r="GT8" s="357"/>
      <c r="GU8" s="357"/>
      <c r="GV8" s="357"/>
      <c r="GW8" s="357"/>
      <c r="GX8" s="357"/>
      <c r="GY8" s="357"/>
      <c r="GZ8" s="357"/>
      <c r="HA8" s="357"/>
      <c r="HB8" s="357"/>
      <c r="HC8" s="357"/>
      <c r="HD8" s="357"/>
      <c r="HE8" s="357"/>
      <c r="HF8" s="357"/>
      <c r="HG8" s="357"/>
      <c r="HH8" s="357"/>
      <c r="HI8" s="357"/>
      <c r="HJ8" s="357"/>
      <c r="HK8" s="357"/>
      <c r="HL8" s="357"/>
      <c r="HM8" s="357"/>
      <c r="HN8" s="357"/>
      <c r="HO8" s="357"/>
      <c r="HP8" s="357"/>
      <c r="HQ8" s="357"/>
      <c r="HR8" s="357"/>
      <c r="HS8" s="357"/>
      <c r="HT8" s="357"/>
      <c r="HU8" s="357"/>
      <c r="HV8" s="357"/>
      <c r="HW8" s="357"/>
      <c r="HX8" s="357"/>
      <c r="HY8" s="357"/>
      <c r="HZ8" s="357"/>
      <c r="IA8" s="357"/>
      <c r="IB8" s="357"/>
      <c r="IC8" s="357"/>
      <c r="ID8" s="28"/>
      <c r="IE8" s="28"/>
      <c r="IF8" s="28"/>
      <c r="IG8" s="28"/>
      <c r="IH8" s="28"/>
    </row>
    <row r="9" spans="1:242" ht="29.25" customHeight="1">
      <c r="A9" s="350"/>
      <c r="B9" s="351"/>
      <c r="C9" s="351"/>
      <c r="D9" s="352"/>
      <c r="E9" s="353"/>
      <c r="G9" s="354"/>
      <c r="H9" s="354"/>
      <c r="I9" s="354"/>
      <c r="ID9"/>
      <c r="IE9"/>
      <c r="IF9"/>
      <c r="IG9"/>
      <c r="IH9"/>
    </row>
    <row r="10" spans="1:242" ht="18.75" customHeight="1">
      <c r="A10" s="350"/>
      <c r="B10" s="351"/>
      <c r="C10" s="351"/>
      <c r="D10" s="352"/>
      <c r="E10" s="353"/>
      <c r="G10" s="354"/>
      <c r="H10" s="354"/>
      <c r="I10" s="354"/>
      <c r="ID10"/>
      <c r="IE10"/>
      <c r="IF10"/>
      <c r="IG10"/>
      <c r="IH10"/>
    </row>
    <row r="11" spans="2:242" ht="18.75" customHeight="1">
      <c r="B11" s="351"/>
      <c r="C11" s="351"/>
      <c r="D11" s="352"/>
      <c r="E11" s="353"/>
      <c r="G11" s="354"/>
      <c r="H11" s="354"/>
      <c r="I11" s="354"/>
      <c r="ID11"/>
      <c r="IE11"/>
      <c r="IF11"/>
      <c r="IG11"/>
      <c r="IH11"/>
    </row>
    <row r="12" spans="4:242" ht="18.75" customHeight="1">
      <c r="D12" s="352"/>
      <c r="E12" s="353"/>
      <c r="G12" s="354"/>
      <c r="H12" s="354"/>
      <c r="I12" s="354"/>
      <c r="ID12"/>
      <c r="IE12"/>
      <c r="IF12"/>
      <c r="IG12"/>
      <c r="IH12"/>
    </row>
    <row r="13" spans="4:242" ht="18.75" customHeight="1">
      <c r="D13" s="352"/>
      <c r="E13" s="353"/>
      <c r="G13" s="354"/>
      <c r="H13" s="354"/>
      <c r="I13" s="354"/>
      <c r="ID13"/>
      <c r="IE13"/>
      <c r="IF13"/>
      <c r="IG13"/>
      <c r="IH13"/>
    </row>
    <row r="14" spans="4:242" ht="18.75" customHeight="1">
      <c r="D14" s="352"/>
      <c r="G14" s="354"/>
      <c r="H14" s="354"/>
      <c r="I14" s="354"/>
      <c r="ID14"/>
      <c r="IE14"/>
      <c r="IF14"/>
      <c r="IG14"/>
      <c r="IH14"/>
    </row>
    <row r="15" spans="7:242" ht="18.75" customHeight="1">
      <c r="G15" s="354"/>
      <c r="H15" s="354"/>
      <c r="ID15"/>
      <c r="IE15"/>
      <c r="IF15"/>
      <c r="IG15"/>
      <c r="IH15"/>
    </row>
    <row r="16" spans="4:242" ht="18.75" customHeight="1">
      <c r="D16" s="352"/>
      <c r="G16" s="354"/>
      <c r="H16" s="354"/>
      <c r="ID16"/>
      <c r="IE16"/>
      <c r="IF16"/>
      <c r="IG16"/>
      <c r="IH16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A3" sqref="A3"/>
    </sheetView>
  </sheetViews>
  <sheetFormatPr defaultColWidth="6.75390625" defaultRowHeight="22.5" customHeight="1"/>
  <cols>
    <col min="1" max="3" width="3.625" style="301" customWidth="1"/>
    <col min="4" max="4" width="7.25390625" style="301" customWidth="1"/>
    <col min="5" max="5" width="19.50390625" style="301" customWidth="1"/>
    <col min="6" max="6" width="9.00390625" style="301" customWidth="1"/>
    <col min="7" max="7" width="8.50390625" style="301" customWidth="1"/>
    <col min="8" max="12" width="7.50390625" style="301" customWidth="1"/>
    <col min="13" max="13" width="7.50390625" style="302" customWidth="1"/>
    <col min="14" max="14" width="8.50390625" style="301" customWidth="1"/>
    <col min="15" max="23" width="7.50390625" style="301" customWidth="1"/>
    <col min="24" max="24" width="8.125" style="301" customWidth="1"/>
    <col min="25" max="27" width="7.50390625" style="301" customWidth="1"/>
    <col min="28" max="16384" width="6.75390625" style="301" customWidth="1"/>
  </cols>
  <sheetData>
    <row r="1" spans="2:28" ht="22.5" customHeight="1"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AA1" s="324" t="s">
        <v>223</v>
      </c>
      <c r="AB1" s="325"/>
    </row>
    <row r="2" spans="1:27" ht="22.5" customHeight="1">
      <c r="A2" s="304" t="s">
        <v>224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</row>
    <row r="3" spans="1:28" ht="22.5" customHeight="1">
      <c r="A3" s="6" t="s">
        <v>2</v>
      </c>
      <c r="B3" s="305"/>
      <c r="C3" s="305"/>
      <c r="D3" s="306"/>
      <c r="E3" s="306"/>
      <c r="F3" s="306"/>
      <c r="G3" s="306"/>
      <c r="H3" s="306"/>
      <c r="I3" s="306"/>
      <c r="J3" s="306"/>
      <c r="K3" s="306"/>
      <c r="L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Z3" s="326" t="s">
        <v>78</v>
      </c>
      <c r="AA3" s="326"/>
      <c r="AB3" s="327"/>
    </row>
    <row r="4" spans="1:27" ht="27" customHeight="1">
      <c r="A4" s="307" t="s">
        <v>97</v>
      </c>
      <c r="B4" s="307"/>
      <c r="C4" s="307"/>
      <c r="D4" s="308" t="s">
        <v>79</v>
      </c>
      <c r="E4" s="308" t="s">
        <v>98</v>
      </c>
      <c r="F4" s="308" t="s">
        <v>99</v>
      </c>
      <c r="G4" s="309" t="s">
        <v>139</v>
      </c>
      <c r="H4" s="309"/>
      <c r="I4" s="309"/>
      <c r="J4" s="309"/>
      <c r="K4" s="309"/>
      <c r="L4" s="309"/>
      <c r="M4" s="309"/>
      <c r="N4" s="309"/>
      <c r="O4" s="309" t="s">
        <v>140</v>
      </c>
      <c r="P4" s="309"/>
      <c r="Q4" s="309"/>
      <c r="R4" s="309"/>
      <c r="S4" s="309"/>
      <c r="T4" s="309"/>
      <c r="U4" s="309"/>
      <c r="V4" s="309"/>
      <c r="W4" s="321" t="s">
        <v>141</v>
      </c>
      <c r="X4" s="308" t="s">
        <v>142</v>
      </c>
      <c r="Y4" s="308"/>
      <c r="Z4" s="308"/>
      <c r="AA4" s="308"/>
    </row>
    <row r="5" spans="1:27" ht="27" customHeight="1">
      <c r="A5" s="308" t="s">
        <v>100</v>
      </c>
      <c r="B5" s="308" t="s">
        <v>101</v>
      </c>
      <c r="C5" s="308" t="s">
        <v>102</v>
      </c>
      <c r="D5" s="308"/>
      <c r="E5" s="308"/>
      <c r="F5" s="308"/>
      <c r="G5" s="308" t="s">
        <v>81</v>
      </c>
      <c r="H5" s="308" t="s">
        <v>143</v>
      </c>
      <c r="I5" s="308" t="s">
        <v>144</v>
      </c>
      <c r="J5" s="308" t="s">
        <v>145</v>
      </c>
      <c r="K5" s="308" t="s">
        <v>146</v>
      </c>
      <c r="L5" s="317" t="s">
        <v>147</v>
      </c>
      <c r="M5" s="308" t="s">
        <v>148</v>
      </c>
      <c r="N5" s="308" t="s">
        <v>149</v>
      </c>
      <c r="O5" s="308" t="s">
        <v>81</v>
      </c>
      <c r="P5" s="308" t="s">
        <v>150</v>
      </c>
      <c r="Q5" s="308" t="s">
        <v>151</v>
      </c>
      <c r="R5" s="308" t="s">
        <v>152</v>
      </c>
      <c r="S5" s="317" t="s">
        <v>153</v>
      </c>
      <c r="T5" s="308" t="s">
        <v>154</v>
      </c>
      <c r="U5" s="308" t="s">
        <v>155</v>
      </c>
      <c r="V5" s="308" t="s">
        <v>156</v>
      </c>
      <c r="W5" s="322"/>
      <c r="X5" s="308" t="s">
        <v>81</v>
      </c>
      <c r="Y5" s="308" t="s">
        <v>157</v>
      </c>
      <c r="Z5" s="308" t="s">
        <v>158</v>
      </c>
      <c r="AA5" s="308" t="s">
        <v>142</v>
      </c>
    </row>
    <row r="6" spans="1:27" ht="27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17"/>
      <c r="M6" s="308"/>
      <c r="N6" s="308"/>
      <c r="O6" s="308"/>
      <c r="P6" s="308"/>
      <c r="Q6" s="308"/>
      <c r="R6" s="308"/>
      <c r="S6" s="317"/>
      <c r="T6" s="308"/>
      <c r="U6" s="308"/>
      <c r="V6" s="308"/>
      <c r="W6" s="323"/>
      <c r="X6" s="308"/>
      <c r="Y6" s="308"/>
      <c r="Z6" s="308"/>
      <c r="AA6" s="308"/>
    </row>
    <row r="7" spans="1:27" ht="22.5" customHeight="1">
      <c r="A7" s="307" t="s">
        <v>93</v>
      </c>
      <c r="B7" s="307" t="s">
        <v>93</v>
      </c>
      <c r="C7" s="307" t="s">
        <v>93</v>
      </c>
      <c r="D7" s="307" t="s">
        <v>93</v>
      </c>
      <c r="E7" s="307" t="s">
        <v>93</v>
      </c>
      <c r="F7" s="307">
        <v>1</v>
      </c>
      <c r="G7" s="307">
        <v>2</v>
      </c>
      <c r="H7" s="307">
        <v>3</v>
      </c>
      <c r="I7" s="307">
        <v>4</v>
      </c>
      <c r="J7" s="307">
        <v>5</v>
      </c>
      <c r="K7" s="307">
        <v>6</v>
      </c>
      <c r="L7" s="307">
        <v>7</v>
      </c>
      <c r="M7" s="307">
        <v>8</v>
      </c>
      <c r="N7" s="307">
        <v>9</v>
      </c>
      <c r="O7" s="307">
        <v>10</v>
      </c>
      <c r="P7" s="307">
        <v>11</v>
      </c>
      <c r="Q7" s="307">
        <v>12</v>
      </c>
      <c r="R7" s="307">
        <v>13</v>
      </c>
      <c r="S7" s="307">
        <v>14</v>
      </c>
      <c r="T7" s="307">
        <v>15</v>
      </c>
      <c r="U7" s="307">
        <v>16</v>
      </c>
      <c r="V7" s="307">
        <v>17</v>
      </c>
      <c r="W7" s="307">
        <v>18</v>
      </c>
      <c r="X7" s="307">
        <v>19</v>
      </c>
      <c r="Y7" s="307">
        <v>20</v>
      </c>
      <c r="Z7" s="307">
        <v>21</v>
      </c>
      <c r="AA7" s="307">
        <v>22</v>
      </c>
    </row>
    <row r="8" spans="1:256" s="28" customFormat="1" ht="26.25" customHeight="1">
      <c r="A8" s="310" t="s">
        <v>225</v>
      </c>
      <c r="B8" s="310" t="s">
        <v>220</v>
      </c>
      <c r="C8" s="310" t="s">
        <v>220</v>
      </c>
      <c r="D8" s="311">
        <v>287</v>
      </c>
      <c r="E8" s="312" t="s">
        <v>226</v>
      </c>
      <c r="F8" s="313">
        <f>G8+O8+W8+X8</f>
        <v>35.9</v>
      </c>
      <c r="G8" s="314">
        <f>SUM(H8:N8)</f>
        <v>26.4</v>
      </c>
      <c r="H8" s="312">
        <v>17.2</v>
      </c>
      <c r="I8" s="318"/>
      <c r="J8" s="312">
        <v>9.2</v>
      </c>
      <c r="K8" s="318"/>
      <c r="L8" s="318"/>
      <c r="M8" s="319"/>
      <c r="N8" s="318"/>
      <c r="O8" s="314">
        <f>SUM(P8:V8)</f>
        <v>6.499999999999999</v>
      </c>
      <c r="P8" s="312">
        <v>4.3</v>
      </c>
      <c r="Q8" s="312">
        <v>1.9</v>
      </c>
      <c r="R8" s="318"/>
      <c r="S8" s="318"/>
      <c r="T8" s="312">
        <v>0.3</v>
      </c>
      <c r="U8" s="318"/>
      <c r="V8" s="318"/>
      <c r="W8" s="312">
        <v>3</v>
      </c>
      <c r="X8" s="314">
        <f>SUM(Y8:AA8)</f>
        <v>0</v>
      </c>
      <c r="Y8" s="318"/>
      <c r="Z8" s="318"/>
      <c r="AA8" s="31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  <c r="EB8" s="328"/>
      <c r="EC8" s="328"/>
      <c r="ED8" s="328"/>
      <c r="EE8" s="328"/>
      <c r="EF8" s="328"/>
      <c r="EG8" s="328"/>
      <c r="EH8" s="328"/>
      <c r="EI8" s="328"/>
      <c r="EJ8" s="328"/>
      <c r="EK8" s="328"/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328"/>
      <c r="FJ8" s="328"/>
      <c r="FK8" s="328"/>
      <c r="FL8" s="328"/>
      <c r="FM8" s="328"/>
      <c r="FN8" s="328"/>
      <c r="FO8" s="328"/>
      <c r="FP8" s="328"/>
      <c r="FQ8" s="328"/>
      <c r="FR8" s="328"/>
      <c r="FS8" s="328"/>
      <c r="FT8" s="328"/>
      <c r="FU8" s="328"/>
      <c r="FV8" s="328"/>
      <c r="FW8" s="328"/>
      <c r="FX8" s="328"/>
      <c r="FY8" s="328"/>
      <c r="FZ8" s="328"/>
      <c r="GA8" s="328"/>
      <c r="GB8" s="328"/>
      <c r="GC8" s="328"/>
      <c r="GD8" s="328"/>
      <c r="GE8" s="328"/>
      <c r="GF8" s="328"/>
      <c r="GG8" s="328"/>
      <c r="GH8" s="328"/>
      <c r="GI8" s="328"/>
      <c r="GJ8" s="328"/>
      <c r="GK8" s="328"/>
      <c r="GL8" s="328"/>
      <c r="GM8" s="328"/>
      <c r="GN8" s="328"/>
      <c r="GO8" s="328"/>
      <c r="GP8" s="328"/>
      <c r="GQ8" s="328"/>
      <c r="GR8" s="328"/>
      <c r="GS8" s="328"/>
      <c r="GT8" s="328"/>
      <c r="GU8" s="328"/>
      <c r="GV8" s="328"/>
      <c r="GW8" s="328"/>
      <c r="GX8" s="328"/>
      <c r="GY8" s="328"/>
      <c r="GZ8" s="328"/>
      <c r="HA8" s="328"/>
      <c r="HB8" s="328"/>
      <c r="HC8" s="328"/>
      <c r="HD8" s="328"/>
      <c r="HE8" s="328"/>
      <c r="HF8" s="328"/>
      <c r="HG8" s="328"/>
      <c r="HH8" s="328"/>
      <c r="HI8" s="328"/>
      <c r="HJ8" s="328"/>
      <c r="HK8" s="328"/>
      <c r="HL8" s="328"/>
      <c r="HM8" s="328"/>
      <c r="HN8" s="328"/>
      <c r="HO8" s="328"/>
      <c r="HP8" s="328"/>
      <c r="HQ8" s="328"/>
      <c r="HR8" s="328"/>
      <c r="HS8" s="328"/>
      <c r="HT8" s="328"/>
      <c r="HU8" s="328"/>
      <c r="HV8" s="328"/>
      <c r="HW8" s="328"/>
      <c r="HX8" s="328"/>
      <c r="HY8" s="328"/>
      <c r="HZ8" s="328"/>
      <c r="IA8" s="328"/>
      <c r="IB8" s="328"/>
      <c r="IC8" s="328"/>
      <c r="ID8" s="328"/>
      <c r="IE8" s="328"/>
      <c r="IF8" s="328"/>
      <c r="IG8" s="328"/>
      <c r="IH8" s="328"/>
      <c r="II8" s="328"/>
      <c r="IJ8" s="328"/>
      <c r="IK8" s="328"/>
      <c r="IL8" s="328"/>
      <c r="IM8" s="328"/>
      <c r="IN8" s="328"/>
      <c r="IO8" s="328"/>
      <c r="IP8" s="328"/>
      <c r="IQ8" s="328"/>
      <c r="IR8" s="328"/>
      <c r="IS8" s="328"/>
      <c r="IT8" s="328"/>
      <c r="IU8" s="328"/>
      <c r="IV8" s="328"/>
    </row>
    <row r="9" spans="1:28" ht="22.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20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</row>
    <row r="10" spans="1:28" ht="22.5" customHeight="1">
      <c r="A10" s="315"/>
      <c r="B10" s="315"/>
      <c r="C10" s="315"/>
      <c r="D10" s="315"/>
      <c r="E10" s="315"/>
      <c r="F10" s="316"/>
      <c r="G10" s="315"/>
      <c r="H10" s="315"/>
      <c r="I10" s="315"/>
      <c r="J10" s="315"/>
      <c r="K10" s="315"/>
      <c r="L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</row>
    <row r="11" spans="1:27" ht="22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</row>
    <row r="12" spans="1:27" ht="22.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</row>
    <row r="13" spans="1:26" ht="22.5" customHeight="1">
      <c r="A13" s="315"/>
      <c r="B13" s="315"/>
      <c r="C13" s="315"/>
      <c r="D13" s="315"/>
      <c r="E13" s="315"/>
      <c r="F13" s="315"/>
      <c r="J13" s="315"/>
      <c r="K13" s="315"/>
      <c r="L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</row>
    <row r="14" spans="1:25" ht="22.5" customHeight="1">
      <c r="A14" s="315"/>
      <c r="B14" s="315"/>
      <c r="C14" s="315"/>
      <c r="D14" s="315"/>
      <c r="E14" s="315"/>
      <c r="F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</row>
    <row r="15" spans="15:24" ht="22.5" customHeight="1">
      <c r="O15" s="315"/>
      <c r="P15" s="315"/>
      <c r="Q15" s="315"/>
      <c r="R15" s="315"/>
      <c r="S15" s="315"/>
      <c r="T15" s="315"/>
      <c r="U15" s="315"/>
      <c r="V15" s="315"/>
      <c r="W15" s="315"/>
      <c r="X15" s="315"/>
    </row>
    <row r="16" spans="15:17" ht="22.5" customHeight="1">
      <c r="O16" s="315"/>
      <c r="P16" s="315"/>
      <c r="Q16" s="315"/>
    </row>
    <row r="1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227</v>
      </c>
    </row>
    <row r="2" spans="1:14" ht="33" customHeight="1">
      <c r="A2" s="299" t="s">
        <v>228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14.25" customHeight="1">
      <c r="A3" s="6" t="s">
        <v>2</v>
      </c>
      <c r="M3" s="261" t="s">
        <v>78</v>
      </c>
      <c r="N3" s="261"/>
    </row>
    <row r="4" spans="1:14" ht="22.5" customHeight="1">
      <c r="A4" s="257" t="s">
        <v>97</v>
      </c>
      <c r="B4" s="257"/>
      <c r="C4" s="257"/>
      <c r="D4" s="88" t="s">
        <v>125</v>
      </c>
      <c r="E4" s="88" t="s">
        <v>80</v>
      </c>
      <c r="F4" s="88" t="s">
        <v>81</v>
      </c>
      <c r="G4" s="88" t="s">
        <v>127</v>
      </c>
      <c r="H4" s="88"/>
      <c r="I4" s="88"/>
      <c r="J4" s="88"/>
      <c r="K4" s="88"/>
      <c r="L4" s="88" t="s">
        <v>131</v>
      </c>
      <c r="M4" s="88"/>
      <c r="N4" s="88"/>
    </row>
    <row r="5" spans="1:14" ht="17.25" customHeight="1">
      <c r="A5" s="88" t="s">
        <v>100</v>
      </c>
      <c r="B5" s="91" t="s">
        <v>101</v>
      </c>
      <c r="C5" s="88" t="s">
        <v>102</v>
      </c>
      <c r="D5" s="88"/>
      <c r="E5" s="88"/>
      <c r="F5" s="88"/>
      <c r="G5" s="88" t="s">
        <v>161</v>
      </c>
      <c r="H5" s="88" t="s">
        <v>162</v>
      </c>
      <c r="I5" s="88" t="s">
        <v>140</v>
      </c>
      <c r="J5" s="88" t="s">
        <v>141</v>
      </c>
      <c r="K5" s="88" t="s">
        <v>142</v>
      </c>
      <c r="L5" s="88" t="s">
        <v>161</v>
      </c>
      <c r="M5" s="88" t="s">
        <v>112</v>
      </c>
      <c r="N5" s="88" t="s">
        <v>163</v>
      </c>
    </row>
    <row r="6" spans="1:14" ht="20.25" customHeight="1">
      <c r="A6" s="88"/>
      <c r="B6" s="91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28" customFormat="1" ht="29.25" customHeight="1">
      <c r="A7" s="300" t="str">
        <f>'15、一般-工资福利'!A8</f>
        <v>206</v>
      </c>
      <c r="B7" s="300" t="str">
        <f>'15、一般-工资福利'!B8</f>
        <v>01</v>
      </c>
      <c r="C7" s="300" t="str">
        <f>'15、一般-工资福利'!C8</f>
        <v>01</v>
      </c>
      <c r="D7" s="300">
        <f>'15、一般-工资福利'!D8</f>
        <v>287</v>
      </c>
      <c r="E7" s="300" t="str">
        <f>'15、一般-工资福利'!E8</f>
        <v>行政运行</v>
      </c>
      <c r="F7" s="258">
        <f>G7+L7</f>
        <v>35.9</v>
      </c>
      <c r="G7" s="258">
        <f>SUM(H7:K7)</f>
        <v>35.9</v>
      </c>
      <c r="H7" s="258">
        <f>'15、一般-工资福利'!G8</f>
        <v>26.4</v>
      </c>
      <c r="I7" s="258">
        <f>'15、一般-工资福利'!O8</f>
        <v>6.499999999999999</v>
      </c>
      <c r="J7" s="258">
        <f>'15、一般-工资福利'!W8</f>
        <v>3</v>
      </c>
      <c r="K7" s="258">
        <f>'15、一般-工资福利'!X8</f>
        <v>0</v>
      </c>
      <c r="L7" s="258"/>
      <c r="M7" s="258"/>
      <c r="N7" s="25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workbookViewId="0" topLeftCell="A1">
      <selection activeCell="A9" sqref="A9:IV10"/>
    </sheetView>
  </sheetViews>
  <sheetFormatPr defaultColWidth="6.75390625" defaultRowHeight="22.5" customHeight="1"/>
  <cols>
    <col min="1" max="1" width="4.75390625" style="284" customWidth="1"/>
    <col min="2" max="3" width="4.00390625" style="284" customWidth="1"/>
    <col min="4" max="4" width="9.625" style="284" customWidth="1"/>
    <col min="5" max="5" width="21.875" style="284" customWidth="1"/>
    <col min="6" max="6" width="8.625" style="284" customWidth="1"/>
    <col min="7" max="14" width="7.25390625" style="284" customWidth="1"/>
    <col min="15" max="15" width="7.00390625" style="284" customWidth="1"/>
    <col min="16" max="24" width="7.25390625" style="284" customWidth="1"/>
    <col min="25" max="25" width="6.875" style="284" customWidth="1"/>
    <col min="26" max="26" width="7.25390625" style="284" customWidth="1"/>
    <col min="27" max="16384" width="6.75390625" style="284" customWidth="1"/>
  </cols>
  <sheetData>
    <row r="1" spans="2:26" ht="22.5" customHeight="1"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X1" s="297" t="s">
        <v>229</v>
      </c>
      <c r="Y1" s="297"/>
      <c r="Z1" s="297"/>
    </row>
    <row r="2" spans="1:26" ht="22.5" customHeight="1">
      <c r="A2" s="286" t="s">
        <v>230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22.5" customHeight="1">
      <c r="A3" s="6" t="s">
        <v>2</v>
      </c>
      <c r="B3" s="287"/>
      <c r="C3" s="287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X3" s="298" t="s">
        <v>78</v>
      </c>
      <c r="Y3" s="298"/>
      <c r="Z3" s="298"/>
    </row>
    <row r="4" spans="1:26" ht="22.5" customHeight="1">
      <c r="A4" s="289" t="s">
        <v>97</v>
      </c>
      <c r="B4" s="289"/>
      <c r="C4" s="289"/>
      <c r="D4" s="290" t="s">
        <v>79</v>
      </c>
      <c r="E4" s="290" t="s">
        <v>98</v>
      </c>
      <c r="F4" s="290" t="s">
        <v>166</v>
      </c>
      <c r="G4" s="290" t="s">
        <v>167</v>
      </c>
      <c r="H4" s="290" t="s">
        <v>168</v>
      </c>
      <c r="I4" s="290" t="s">
        <v>169</v>
      </c>
      <c r="J4" s="290" t="s">
        <v>170</v>
      </c>
      <c r="K4" s="290" t="s">
        <v>171</v>
      </c>
      <c r="L4" s="290" t="s">
        <v>172</v>
      </c>
      <c r="M4" s="290" t="s">
        <v>173</v>
      </c>
      <c r="N4" s="290" t="s">
        <v>174</v>
      </c>
      <c r="O4" s="290" t="s">
        <v>175</v>
      </c>
      <c r="P4" s="290" t="s">
        <v>176</v>
      </c>
      <c r="Q4" s="290" t="s">
        <v>177</v>
      </c>
      <c r="R4" s="290" t="s">
        <v>178</v>
      </c>
      <c r="S4" s="290" t="s">
        <v>179</v>
      </c>
      <c r="T4" s="290" t="s">
        <v>180</v>
      </c>
      <c r="U4" s="290" t="s">
        <v>181</v>
      </c>
      <c r="V4" s="290" t="s">
        <v>182</v>
      </c>
      <c r="W4" s="290" t="s">
        <v>183</v>
      </c>
      <c r="X4" s="290" t="s">
        <v>184</v>
      </c>
      <c r="Y4" s="290" t="s">
        <v>185</v>
      </c>
      <c r="Z4" s="290" t="s">
        <v>186</v>
      </c>
    </row>
    <row r="5" spans="1:26" ht="22.5" customHeight="1">
      <c r="A5" s="290" t="s">
        <v>100</v>
      </c>
      <c r="B5" s="290" t="s">
        <v>101</v>
      </c>
      <c r="C5" s="290" t="s">
        <v>102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</row>
    <row r="6" spans="1:26" ht="22.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22.5" customHeight="1">
      <c r="A7" s="289" t="s">
        <v>93</v>
      </c>
      <c r="B7" s="289" t="s">
        <v>93</v>
      </c>
      <c r="C7" s="289" t="s">
        <v>93</v>
      </c>
      <c r="D7" s="289" t="s">
        <v>93</v>
      </c>
      <c r="E7" s="289" t="s">
        <v>93</v>
      </c>
      <c r="F7" s="289">
        <v>1</v>
      </c>
      <c r="G7" s="289">
        <v>2</v>
      </c>
      <c r="H7" s="289">
        <v>3</v>
      </c>
      <c r="I7" s="289">
        <v>4</v>
      </c>
      <c r="J7" s="289">
        <v>5</v>
      </c>
      <c r="K7" s="289">
        <v>6</v>
      </c>
      <c r="L7" s="289">
        <v>7</v>
      </c>
      <c r="M7" s="289">
        <v>8</v>
      </c>
      <c r="N7" s="289">
        <v>9</v>
      </c>
      <c r="O7" s="289">
        <v>10</v>
      </c>
      <c r="P7" s="289">
        <v>11</v>
      </c>
      <c r="Q7" s="289">
        <v>12</v>
      </c>
      <c r="R7" s="289">
        <v>13</v>
      </c>
      <c r="S7" s="289">
        <v>14</v>
      </c>
      <c r="T7" s="289">
        <v>15</v>
      </c>
      <c r="U7" s="289">
        <v>16</v>
      </c>
      <c r="V7" s="289">
        <v>17</v>
      </c>
      <c r="W7" s="289">
        <v>18</v>
      </c>
      <c r="X7" s="289">
        <v>19</v>
      </c>
      <c r="Y7" s="289">
        <v>20</v>
      </c>
      <c r="Z7" s="289">
        <v>21</v>
      </c>
    </row>
    <row r="8" spans="1:26" s="283" customFormat="1" ht="22.5" customHeight="1">
      <c r="A8" s="291" t="str">
        <f>'15、一般-工资福利'!A8</f>
        <v>206</v>
      </c>
      <c r="B8" s="291" t="str">
        <f>'15、一般-工资福利'!B8</f>
        <v>01</v>
      </c>
      <c r="C8" s="291" t="str">
        <f>'15、一般-工资福利'!C8</f>
        <v>01</v>
      </c>
      <c r="D8" s="291">
        <f>'15、一般-工资福利'!D8</f>
        <v>287</v>
      </c>
      <c r="E8" s="291" t="str">
        <f>'15、一般-工资福利'!E8</f>
        <v>行政运行</v>
      </c>
      <c r="F8" s="292">
        <f>SUM(G8:Z8)</f>
        <v>6.000000000000001</v>
      </c>
      <c r="G8" s="293">
        <v>0.36</v>
      </c>
      <c r="H8" s="293">
        <v>0.08</v>
      </c>
      <c r="I8" s="295">
        <v>0.06</v>
      </c>
      <c r="J8" s="295">
        <v>0.24</v>
      </c>
      <c r="K8" s="295">
        <v>0.4</v>
      </c>
      <c r="L8" s="295">
        <v>0.28</v>
      </c>
      <c r="M8" s="295">
        <v>0.48</v>
      </c>
      <c r="N8" s="296"/>
      <c r="O8" s="295">
        <v>0.08</v>
      </c>
      <c r="P8" s="296"/>
      <c r="Q8" s="295">
        <v>0.14</v>
      </c>
      <c r="R8" s="295">
        <v>0.2</v>
      </c>
      <c r="S8" s="296"/>
      <c r="T8" s="296"/>
      <c r="U8" s="296"/>
      <c r="V8" s="295">
        <v>2.9</v>
      </c>
      <c r="W8" s="296">
        <v>0.5</v>
      </c>
      <c r="X8" s="296"/>
      <c r="Y8" s="295"/>
      <c r="Z8" s="295">
        <v>0.28</v>
      </c>
    </row>
    <row r="9" spans="6:13" ht="22.5" customHeight="1">
      <c r="F9" s="294"/>
      <c r="K9" s="283"/>
      <c r="L9" s="283"/>
      <c r="M9" s="283"/>
    </row>
    <row r="10" ht="22.5" customHeight="1">
      <c r="K10" s="283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A8" sqref="A8:IV9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231</v>
      </c>
    </row>
    <row r="2" spans="1:20" ht="33.75" customHeight="1">
      <c r="A2" s="83" t="s">
        <v>232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4.25" customHeight="1">
      <c r="A3" s="6" t="s">
        <v>2</v>
      </c>
      <c r="S3" s="261" t="s">
        <v>78</v>
      </c>
      <c r="T3" s="261"/>
    </row>
    <row r="4" spans="1:20" ht="22.5" customHeight="1">
      <c r="A4" s="281" t="s">
        <v>97</v>
      </c>
      <c r="B4" s="281"/>
      <c r="C4" s="281"/>
      <c r="D4" s="88" t="s">
        <v>190</v>
      </c>
      <c r="E4" s="88" t="s">
        <v>126</v>
      </c>
      <c r="F4" s="87" t="s">
        <v>166</v>
      </c>
      <c r="G4" s="88" t="s">
        <v>128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 t="s">
        <v>131</v>
      </c>
      <c r="S4" s="88"/>
      <c r="T4" s="88"/>
    </row>
    <row r="5" spans="1:20" ht="14.25" customHeight="1">
      <c r="A5" s="281"/>
      <c r="B5" s="281"/>
      <c r="C5" s="281"/>
      <c r="D5" s="88"/>
      <c r="E5" s="88"/>
      <c r="F5" s="89"/>
      <c r="G5" s="88" t="s">
        <v>90</v>
      </c>
      <c r="H5" s="88" t="s">
        <v>191</v>
      </c>
      <c r="I5" s="88" t="s">
        <v>176</v>
      </c>
      <c r="J5" s="88" t="s">
        <v>177</v>
      </c>
      <c r="K5" s="88" t="s">
        <v>192</v>
      </c>
      <c r="L5" s="88" t="s">
        <v>193</v>
      </c>
      <c r="M5" s="88" t="s">
        <v>178</v>
      </c>
      <c r="N5" s="88" t="s">
        <v>194</v>
      </c>
      <c r="O5" s="88" t="s">
        <v>181</v>
      </c>
      <c r="P5" s="88" t="s">
        <v>195</v>
      </c>
      <c r="Q5" s="88" t="s">
        <v>196</v>
      </c>
      <c r="R5" s="88" t="s">
        <v>90</v>
      </c>
      <c r="S5" s="88" t="s">
        <v>197</v>
      </c>
      <c r="T5" s="88" t="s">
        <v>163</v>
      </c>
    </row>
    <row r="6" spans="1:20" ht="42.75" customHeight="1">
      <c r="A6" s="88" t="s">
        <v>100</v>
      </c>
      <c r="B6" s="88" t="s">
        <v>101</v>
      </c>
      <c r="C6" s="88" t="s">
        <v>102</v>
      </c>
      <c r="D6" s="88"/>
      <c r="E6" s="88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1:20" s="28" customFormat="1" ht="35.25" customHeight="1">
      <c r="A7" s="128" t="str">
        <f>'15、一般-工资福利'!A8</f>
        <v>206</v>
      </c>
      <c r="B7" s="128" t="str">
        <f>'15、一般-工资福利'!B8</f>
        <v>01</v>
      </c>
      <c r="C7" s="128" t="str">
        <f>'15、一般-工资福利'!C8</f>
        <v>01</v>
      </c>
      <c r="D7" s="128">
        <f>'15、一般-工资福利'!D8</f>
        <v>287</v>
      </c>
      <c r="E7" s="128" t="str">
        <f>'15、一般-工资福利'!E8</f>
        <v>行政运行</v>
      </c>
      <c r="F7" s="282">
        <f>G7+R7</f>
        <v>6.000000000000001</v>
      </c>
      <c r="G7" s="258">
        <f>'17、一般-商品和服务'!F8</f>
        <v>6.000000000000001</v>
      </c>
      <c r="H7" s="258">
        <f>G7-SUM(I7:Q7)</f>
        <v>5.300000000000001</v>
      </c>
      <c r="I7" s="258">
        <f>'17、一般-商品和服务'!P8</f>
        <v>0</v>
      </c>
      <c r="J7" s="258">
        <f>'17、一般-商品和服务'!Q8</f>
        <v>0.14</v>
      </c>
      <c r="K7" s="258"/>
      <c r="L7" s="258"/>
      <c r="M7" s="258">
        <f>'17、一般-商品和服务'!R8</f>
        <v>0.2</v>
      </c>
      <c r="N7" s="258">
        <f>'17、一般-商品和服务'!N8</f>
        <v>0</v>
      </c>
      <c r="O7" s="258">
        <f>'17、一般-商品和服务'!U8</f>
        <v>0</v>
      </c>
      <c r="P7" s="258">
        <f>'17、一般-商品和服务'!O8</f>
        <v>0.08</v>
      </c>
      <c r="Q7" s="258">
        <f>'17、一般-商品和服务'!Z8+'17、一般-商品和服务'!X8+'17、一般-商品和服务'!Y8</f>
        <v>0.28</v>
      </c>
      <c r="R7" s="258">
        <f>'16、工资福利(政府预算)(2)'!L7</f>
        <v>0</v>
      </c>
      <c r="S7" s="258"/>
      <c r="T7" s="258"/>
    </row>
    <row r="8" ht="15">
      <c r="G8" s="28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J14" sqref="J14"/>
    </sheetView>
  </sheetViews>
  <sheetFormatPr defaultColWidth="6.875" defaultRowHeight="22.5" customHeight="1"/>
  <cols>
    <col min="1" max="3" width="4.00390625" style="263" customWidth="1"/>
    <col min="4" max="4" width="11.125" style="263" customWidth="1"/>
    <col min="5" max="5" width="30.125" style="263" customWidth="1"/>
    <col min="6" max="6" width="11.375" style="263" customWidth="1"/>
    <col min="7" max="12" width="10.375" style="263" customWidth="1"/>
    <col min="13" max="246" width="6.75390625" style="263" customWidth="1"/>
    <col min="247" max="252" width="6.75390625" style="264" customWidth="1"/>
    <col min="253" max="253" width="6.875" style="265" customWidth="1"/>
    <col min="254" max="16384" width="6.875" style="265" customWidth="1"/>
  </cols>
  <sheetData>
    <row r="1" spans="12:253" ht="22.5" customHeight="1">
      <c r="L1" s="263" t="s">
        <v>233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6" t="s">
        <v>234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6" t="s">
        <v>2</v>
      </c>
      <c r="E3" s="267"/>
      <c r="H3" s="267"/>
      <c r="J3" s="278" t="s">
        <v>78</v>
      </c>
      <c r="K3" s="278"/>
      <c r="L3" s="27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68" t="s">
        <v>97</v>
      </c>
      <c r="B4" s="268"/>
      <c r="C4" s="268"/>
      <c r="D4" s="269" t="s">
        <v>125</v>
      </c>
      <c r="E4" s="269" t="s">
        <v>98</v>
      </c>
      <c r="F4" s="269" t="s">
        <v>166</v>
      </c>
      <c r="G4" s="270" t="s">
        <v>200</v>
      </c>
      <c r="H4" s="269" t="s">
        <v>201</v>
      </c>
      <c r="I4" s="269" t="s">
        <v>202</v>
      </c>
      <c r="J4" s="269" t="s">
        <v>203</v>
      </c>
      <c r="K4" s="269" t="s">
        <v>204</v>
      </c>
      <c r="L4" s="269" t="s">
        <v>186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69" t="s">
        <v>100</v>
      </c>
      <c r="B5" s="269" t="s">
        <v>101</v>
      </c>
      <c r="C5" s="269" t="s">
        <v>102</v>
      </c>
      <c r="D5" s="269"/>
      <c r="E5" s="269"/>
      <c r="F5" s="269"/>
      <c r="G5" s="270"/>
      <c r="H5" s="269"/>
      <c r="I5" s="269"/>
      <c r="J5" s="269"/>
      <c r="K5" s="269"/>
      <c r="L5" s="26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69"/>
      <c r="B6" s="269"/>
      <c r="C6" s="269"/>
      <c r="D6" s="269"/>
      <c r="E6" s="269"/>
      <c r="F6" s="269"/>
      <c r="G6" s="270"/>
      <c r="H6" s="269"/>
      <c r="I6" s="269"/>
      <c r="J6" s="269"/>
      <c r="K6" s="269"/>
      <c r="L6" s="26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71" t="s">
        <v>93</v>
      </c>
      <c r="B7" s="271" t="s">
        <v>93</v>
      </c>
      <c r="C7" s="271" t="s">
        <v>93</v>
      </c>
      <c r="D7" s="271" t="s">
        <v>93</v>
      </c>
      <c r="E7" s="271" t="s">
        <v>93</v>
      </c>
      <c r="F7" s="272">
        <v>1</v>
      </c>
      <c r="G7" s="273">
        <v>2</v>
      </c>
      <c r="H7" s="273">
        <v>3</v>
      </c>
      <c r="I7" s="273">
        <v>4</v>
      </c>
      <c r="J7" s="272">
        <v>5</v>
      </c>
      <c r="K7" s="272">
        <v>6</v>
      </c>
      <c r="L7" s="272">
        <v>7</v>
      </c>
      <c r="M7" s="26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62" customFormat="1" ht="22.5" customHeight="1">
      <c r="A8" s="274" t="str">
        <f>'15、一般-工资福利'!A8</f>
        <v>206</v>
      </c>
      <c r="B8" s="274" t="str">
        <f>'15、一般-工资福利'!B8</f>
        <v>01</v>
      </c>
      <c r="C8" s="274" t="str">
        <f>'15、一般-工资福利'!C8</f>
        <v>01</v>
      </c>
      <c r="D8" s="274">
        <f>'15、一般-工资福利'!D8</f>
        <v>287</v>
      </c>
      <c r="E8" s="274" t="str">
        <f>'15、一般-工资福利'!E8</f>
        <v>行政运行</v>
      </c>
      <c r="F8" s="275">
        <f>SUM(G8:L8)</f>
        <v>6.6</v>
      </c>
      <c r="G8" s="276">
        <v>6.6</v>
      </c>
      <c r="H8" s="277"/>
      <c r="I8" s="277"/>
      <c r="J8" s="277"/>
      <c r="K8" s="277"/>
      <c r="L8" s="277"/>
      <c r="M8" s="279"/>
      <c r="N8" s="267"/>
      <c r="O8" s="267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</row>
    <row r="9" spans="1:253" ht="26.25" customHeight="1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267"/>
      <c r="M10" s="28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8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8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8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8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80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8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8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8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8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B11" sqref="B11"/>
    </sheetView>
  </sheetViews>
  <sheetFormatPr defaultColWidth="6.875" defaultRowHeight="22.5" customHeight="1"/>
  <cols>
    <col min="1" max="1" width="8.375" style="523" customWidth="1"/>
    <col min="2" max="2" width="25.50390625" style="523" customWidth="1"/>
    <col min="3" max="13" width="9.875" style="523" customWidth="1"/>
    <col min="14" max="255" width="6.75390625" style="523" customWidth="1"/>
    <col min="256" max="256" width="6.875" style="524" customWidth="1"/>
  </cols>
  <sheetData>
    <row r="1" spans="2:255" ht="22.5" customHeight="1">
      <c r="B1" s="525"/>
      <c r="C1" s="525"/>
      <c r="D1" s="525"/>
      <c r="E1" s="525"/>
      <c r="F1" s="525"/>
      <c r="G1" s="525"/>
      <c r="H1" s="525"/>
      <c r="I1" s="525"/>
      <c r="J1" s="525"/>
      <c r="M1" s="540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26" t="s">
        <v>77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" t="s">
        <v>2</v>
      </c>
      <c r="B3" s="527"/>
      <c r="C3" s="527"/>
      <c r="D3" s="528"/>
      <c r="E3" s="528"/>
      <c r="F3" s="528"/>
      <c r="G3" s="527"/>
      <c r="H3" s="527"/>
      <c r="I3" s="527"/>
      <c r="J3" s="527"/>
      <c r="L3" s="541" t="s">
        <v>78</v>
      </c>
      <c r="M3" s="54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29" t="s">
        <v>79</v>
      </c>
      <c r="B4" s="529" t="s">
        <v>80</v>
      </c>
      <c r="C4" s="530" t="s">
        <v>81</v>
      </c>
      <c r="D4" s="531" t="s">
        <v>82</v>
      </c>
      <c r="E4" s="531"/>
      <c r="F4" s="531"/>
      <c r="G4" s="529" t="s">
        <v>83</v>
      </c>
      <c r="H4" s="529" t="s">
        <v>84</v>
      </c>
      <c r="I4" s="529" t="s">
        <v>85</v>
      </c>
      <c r="J4" s="529" t="s">
        <v>86</v>
      </c>
      <c r="K4" s="529" t="s">
        <v>87</v>
      </c>
      <c r="L4" s="542" t="s">
        <v>88</v>
      </c>
      <c r="M4" s="543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29"/>
      <c r="B5" s="529"/>
      <c r="C5" s="529"/>
      <c r="D5" s="529" t="s">
        <v>90</v>
      </c>
      <c r="E5" s="529" t="s">
        <v>91</v>
      </c>
      <c r="F5" s="529" t="s">
        <v>92</v>
      </c>
      <c r="G5" s="529"/>
      <c r="H5" s="529"/>
      <c r="I5" s="529"/>
      <c r="J5" s="529"/>
      <c r="K5" s="529"/>
      <c r="L5" s="529"/>
      <c r="M5" s="54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32" t="s">
        <v>93</v>
      </c>
      <c r="B6" s="532" t="s">
        <v>93</v>
      </c>
      <c r="C6" s="532">
        <v>1</v>
      </c>
      <c r="D6" s="532">
        <v>2</v>
      </c>
      <c r="E6" s="532">
        <v>3</v>
      </c>
      <c r="F6" s="532">
        <v>4</v>
      </c>
      <c r="G6" s="532">
        <v>5</v>
      </c>
      <c r="H6" s="532">
        <v>6</v>
      </c>
      <c r="I6" s="532">
        <v>7</v>
      </c>
      <c r="J6" s="532">
        <v>8</v>
      </c>
      <c r="K6" s="532">
        <v>9</v>
      </c>
      <c r="L6" s="532">
        <v>10</v>
      </c>
      <c r="M6" s="545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22" customFormat="1" ht="23.25" customHeight="1">
      <c r="A7" s="533">
        <f>'3、部门支出总表 '!D7</f>
        <v>287</v>
      </c>
      <c r="B7" s="534" t="s">
        <v>94</v>
      </c>
      <c r="C7" s="535">
        <f>SUM(E7:M7)</f>
        <v>67.5</v>
      </c>
      <c r="D7" s="536">
        <f>SUM(E7:F7)</f>
        <v>67.5</v>
      </c>
      <c r="E7" s="537">
        <f>'12、财政拨款收支总表'!B26</f>
        <v>67.5</v>
      </c>
      <c r="F7" s="535">
        <f>'12、财政拨款收支总表'!B8</f>
        <v>0</v>
      </c>
      <c r="G7" s="535"/>
      <c r="H7" s="535">
        <f>'12、财政拨款收支总表'!B9</f>
        <v>0</v>
      </c>
      <c r="I7" s="546"/>
      <c r="J7" s="546"/>
      <c r="K7" s="546"/>
      <c r="L7" s="546"/>
      <c r="M7" s="54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ht="29.25" customHeight="1">
      <c r="A8" s="538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38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38"/>
      <c r="B10" s="538"/>
      <c r="C10" s="539"/>
      <c r="D10" s="538"/>
      <c r="E10" s="538"/>
      <c r="F10" s="538"/>
      <c r="G10" s="538"/>
      <c r="H10" s="538"/>
      <c r="I10" s="538"/>
      <c r="J10" s="538"/>
      <c r="K10" s="538"/>
      <c r="L10" s="53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38"/>
      <c r="D12" s="538"/>
      <c r="G12" s="538"/>
      <c r="H12" s="538"/>
      <c r="I12" s="538"/>
      <c r="J12" s="538"/>
      <c r="K12" s="538"/>
      <c r="L12" s="53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38"/>
      <c r="I13" s="538"/>
      <c r="J13" s="53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3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3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3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235</v>
      </c>
    </row>
    <row r="2" spans="1:11" ht="31.5" customHeight="1">
      <c r="A2" s="83" t="s">
        <v>236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4.25" customHeight="1">
      <c r="A3" s="6" t="s">
        <v>2</v>
      </c>
      <c r="J3" s="261" t="s">
        <v>78</v>
      </c>
      <c r="K3" s="261"/>
    </row>
    <row r="4" spans="1:11" ht="33" customHeight="1">
      <c r="A4" s="257" t="s">
        <v>97</v>
      </c>
      <c r="B4" s="257"/>
      <c r="C4" s="257"/>
      <c r="D4" s="88" t="s">
        <v>190</v>
      </c>
      <c r="E4" s="88" t="s">
        <v>126</v>
      </c>
      <c r="F4" s="88" t="s">
        <v>114</v>
      </c>
      <c r="G4" s="88"/>
      <c r="H4" s="88"/>
      <c r="I4" s="88"/>
      <c r="J4" s="88"/>
      <c r="K4" s="88"/>
    </row>
    <row r="5" spans="1:11" ht="14.25" customHeight="1">
      <c r="A5" s="88" t="s">
        <v>100</v>
      </c>
      <c r="B5" s="88" t="s">
        <v>101</v>
      </c>
      <c r="C5" s="88" t="s">
        <v>102</v>
      </c>
      <c r="D5" s="88"/>
      <c r="E5" s="88"/>
      <c r="F5" s="88" t="s">
        <v>90</v>
      </c>
      <c r="G5" s="88" t="s">
        <v>207</v>
      </c>
      <c r="H5" s="88" t="s">
        <v>204</v>
      </c>
      <c r="I5" s="88" t="s">
        <v>208</v>
      </c>
      <c r="J5" s="88" t="s">
        <v>200</v>
      </c>
      <c r="K5" s="88" t="s">
        <v>209</v>
      </c>
    </row>
    <row r="6" spans="1:11" ht="3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28" customFormat="1" ht="24.75" customHeight="1">
      <c r="A7" s="128" t="str">
        <f>'15、一般-工资福利'!A8</f>
        <v>206</v>
      </c>
      <c r="B7" s="128" t="str">
        <f>'15、一般-工资福利'!B8</f>
        <v>01</v>
      </c>
      <c r="C7" s="128" t="str">
        <f>'15、一般-工资福利'!C8</f>
        <v>01</v>
      </c>
      <c r="D7" s="128">
        <f>'15、一般-工资福利'!D8</f>
        <v>287</v>
      </c>
      <c r="E7" s="128" t="str">
        <f>'15、一般-工资福利'!E8</f>
        <v>行政运行</v>
      </c>
      <c r="F7" s="258">
        <f>'19、一般-个人和家庭'!F8</f>
        <v>6.6</v>
      </c>
      <c r="G7" s="259">
        <f>F7-SUM(H7:K7)</f>
        <v>0</v>
      </c>
      <c r="H7" s="260">
        <f>'19、一般-个人和家庭'!K8</f>
        <v>0</v>
      </c>
      <c r="I7" s="260"/>
      <c r="J7" s="260">
        <f>'19、一般-个人和家庭'!G8+'19、一般-个人和家庭'!H8</f>
        <v>6.6</v>
      </c>
      <c r="K7" s="260">
        <f>'19、一般-个人和家庭'!L8</f>
        <v>0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8.75390625" style="224" customWidth="1"/>
    <col min="2" max="2" width="15.875" style="224" customWidth="1"/>
    <col min="3" max="3" width="21.75390625" style="224" customWidth="1"/>
    <col min="4" max="5" width="11.125" style="224" customWidth="1"/>
    <col min="6" max="14" width="10.125" style="224" customWidth="1"/>
    <col min="15" max="256" width="6.875" style="224" customWidth="1"/>
  </cols>
  <sheetData>
    <row r="1" spans="1:255" ht="22.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45"/>
      <c r="L1" s="246"/>
      <c r="N1" s="247" t="s">
        <v>237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26" t="s">
        <v>238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" t="s">
        <v>2</v>
      </c>
      <c r="B3" s="227"/>
      <c r="C3" s="227"/>
      <c r="D3" s="228"/>
      <c r="E3" s="227"/>
      <c r="F3" s="227"/>
      <c r="G3" s="227"/>
      <c r="H3" s="228"/>
      <c r="I3" s="228"/>
      <c r="J3" s="228"/>
      <c r="K3" s="245"/>
      <c r="L3" s="248"/>
      <c r="N3" s="249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29" t="s">
        <v>239</v>
      </c>
      <c r="B4" s="229" t="s">
        <v>126</v>
      </c>
      <c r="C4" s="230" t="s">
        <v>240</v>
      </c>
      <c r="D4" s="231" t="s">
        <v>99</v>
      </c>
      <c r="E4" s="232" t="s">
        <v>82</v>
      </c>
      <c r="F4" s="232"/>
      <c r="G4" s="232"/>
      <c r="H4" s="233" t="s">
        <v>83</v>
      </c>
      <c r="I4" s="229" t="s">
        <v>84</v>
      </c>
      <c r="J4" s="229" t="s">
        <v>85</v>
      </c>
      <c r="K4" s="229" t="s">
        <v>86</v>
      </c>
      <c r="L4" s="250" t="s">
        <v>87</v>
      </c>
      <c r="M4" s="251" t="s">
        <v>88</v>
      </c>
      <c r="N4" s="252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29"/>
      <c r="B5" s="229"/>
      <c r="C5" s="230"/>
      <c r="D5" s="229"/>
      <c r="E5" s="234" t="s">
        <v>90</v>
      </c>
      <c r="F5" s="234" t="s">
        <v>91</v>
      </c>
      <c r="G5" s="234" t="s">
        <v>92</v>
      </c>
      <c r="H5" s="229"/>
      <c r="I5" s="229"/>
      <c r="J5" s="229"/>
      <c r="K5" s="229"/>
      <c r="L5" s="231"/>
      <c r="M5" s="251"/>
      <c r="N5" s="25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35" t="s">
        <v>93</v>
      </c>
      <c r="B6" s="235" t="s">
        <v>93</v>
      </c>
      <c r="C6" s="235" t="s">
        <v>93</v>
      </c>
      <c r="D6" s="235">
        <v>1</v>
      </c>
      <c r="E6" s="235">
        <v>2</v>
      </c>
      <c r="F6" s="235">
        <v>3</v>
      </c>
      <c r="G6" s="235">
        <v>4</v>
      </c>
      <c r="H6" s="235">
        <v>5</v>
      </c>
      <c r="I6" s="235">
        <v>6</v>
      </c>
      <c r="J6" s="235">
        <v>7</v>
      </c>
      <c r="K6" s="235">
        <v>8</v>
      </c>
      <c r="L6" s="235">
        <v>9</v>
      </c>
      <c r="M6" s="253">
        <v>10</v>
      </c>
      <c r="N6" s="254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23" customFormat="1" ht="23.25" customHeight="1">
      <c r="A7" s="236">
        <v>2060102</v>
      </c>
      <c r="B7" s="237" t="s">
        <v>241</v>
      </c>
      <c r="C7" s="238" t="s">
        <v>242</v>
      </c>
      <c r="D7" s="239">
        <f>SUM(F7:N7)</f>
        <v>19</v>
      </c>
      <c r="E7" s="240">
        <f>SUM(F7:G7)</f>
        <v>19</v>
      </c>
      <c r="F7" s="241">
        <v>19</v>
      </c>
      <c r="G7" s="242"/>
      <c r="H7" s="242"/>
      <c r="I7" s="242"/>
      <c r="J7" s="242"/>
      <c r="K7" s="242"/>
      <c r="L7" s="255"/>
      <c r="M7" s="256"/>
      <c r="N7" s="255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ht="22.5" customHeight="1">
      <c r="A8" s="243"/>
      <c r="B8" s="243"/>
      <c r="C8" s="243"/>
      <c r="D8" s="243"/>
      <c r="E8" s="243"/>
      <c r="F8" s="243"/>
      <c r="G8" s="244"/>
      <c r="H8" s="243"/>
      <c r="I8" s="243"/>
      <c r="J8" s="243"/>
      <c r="K8" s="243"/>
      <c r="L8" s="243"/>
      <c r="M8" s="243"/>
      <c r="N8" s="24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43"/>
      <c r="B10" s="243"/>
      <c r="C10" s="243"/>
      <c r="D10" s="245"/>
      <c r="E10" s="243"/>
      <c r="F10" s="245"/>
      <c r="G10" s="243"/>
      <c r="H10" s="243"/>
      <c r="I10" s="243"/>
      <c r="J10" s="243"/>
      <c r="K10" s="243"/>
      <c r="L10" s="243"/>
      <c r="M10" s="243"/>
      <c r="N10" s="24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43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43"/>
      <c r="B13" s="243"/>
      <c r="C13" s="243"/>
      <c r="D13" s="245"/>
      <c r="E13" s="245"/>
      <c r="F13" s="243"/>
      <c r="G13" s="243"/>
      <c r="H13" s="243"/>
      <c r="I13" s="245"/>
      <c r="J13" s="243"/>
      <c r="K13" s="243"/>
      <c r="L13" s="243"/>
      <c r="M13" s="243"/>
      <c r="N13" s="24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43"/>
      <c r="B14" s="243"/>
      <c r="C14" s="243"/>
      <c r="D14" s="245"/>
      <c r="E14" s="245"/>
      <c r="F14" s="245"/>
      <c r="G14" s="243"/>
      <c r="H14" s="245"/>
      <c r="I14" s="245"/>
      <c r="J14" s="243"/>
      <c r="K14" s="243"/>
      <c r="L14" s="245"/>
      <c r="M14" s="243"/>
      <c r="N14" s="24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45"/>
      <c r="B15" s="245"/>
      <c r="C15" s="243"/>
      <c r="D15" s="245"/>
      <c r="E15" s="245"/>
      <c r="F15" s="245"/>
      <c r="G15" s="243"/>
      <c r="H15" s="245"/>
      <c r="I15" s="245"/>
      <c r="J15" s="243"/>
      <c r="K15" s="245"/>
      <c r="L15" s="245"/>
      <c r="M15" s="245"/>
      <c r="N15" s="24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45"/>
      <c r="B16" s="245"/>
      <c r="C16" s="245"/>
      <c r="D16" s="245"/>
      <c r="E16" s="245"/>
      <c r="F16" s="245"/>
      <c r="G16" s="243"/>
      <c r="H16" s="245"/>
      <c r="I16" s="245"/>
      <c r="J16" s="245"/>
      <c r="K16" s="245"/>
      <c r="L16" s="245"/>
      <c r="M16" s="245"/>
      <c r="N16" s="24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45"/>
      <c r="B19" s="245"/>
      <c r="C19" s="245"/>
      <c r="D19" s="245"/>
      <c r="E19" s="245"/>
      <c r="F19" s="245"/>
      <c r="G19" s="245"/>
      <c r="H19" s="245"/>
      <c r="I19" s="243"/>
      <c r="J19" s="245"/>
      <c r="K19" s="245"/>
      <c r="L19" s="245"/>
      <c r="M19" s="245"/>
      <c r="N19" s="24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G14" sqref="G14"/>
    </sheetView>
  </sheetViews>
  <sheetFormatPr defaultColWidth="6.875" defaultRowHeight="12.75" customHeight="1"/>
  <cols>
    <col min="1" max="3" width="4.00390625" style="180" customWidth="1"/>
    <col min="4" max="4" width="9.625" style="180" customWidth="1"/>
    <col min="5" max="5" width="23.125" style="180" customWidth="1"/>
    <col min="6" max="6" width="8.875" style="180" customWidth="1"/>
    <col min="7" max="7" width="8.125" style="180" customWidth="1"/>
    <col min="8" max="10" width="7.125" style="180" customWidth="1"/>
    <col min="11" max="11" width="7.75390625" style="180" customWidth="1"/>
    <col min="12" max="19" width="7.125" style="180" customWidth="1"/>
    <col min="20" max="21" width="7.25390625" style="180" customWidth="1"/>
    <col min="22" max="16384" width="6.875" style="180" customWidth="1"/>
  </cols>
  <sheetData>
    <row r="1" spans="1:21" ht="24.7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202"/>
      <c r="R1" s="202"/>
      <c r="S1" s="209"/>
      <c r="T1" s="209"/>
      <c r="U1" s="181" t="s">
        <v>243</v>
      </c>
    </row>
    <row r="2" spans="1:21" ht="24.75" customHeight="1">
      <c r="A2" s="182" t="s">
        <v>244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2" ht="24.75" customHeight="1">
      <c r="A3" s="6" t="s">
        <v>2</v>
      </c>
      <c r="B3" s="183"/>
      <c r="C3" s="184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210"/>
      <c r="R3" s="210"/>
      <c r="S3" s="211"/>
      <c r="T3" s="212" t="s">
        <v>78</v>
      </c>
      <c r="U3" s="212"/>
      <c r="V3" s="213"/>
    </row>
    <row r="4" spans="1:22" ht="24.75" customHeight="1">
      <c r="A4" s="185" t="s">
        <v>105</v>
      </c>
      <c r="B4" s="185"/>
      <c r="C4" s="186"/>
      <c r="D4" s="187" t="s">
        <v>79</v>
      </c>
      <c r="E4" s="187" t="s">
        <v>98</v>
      </c>
      <c r="F4" s="188" t="s">
        <v>106</v>
      </c>
      <c r="G4" s="189" t="s">
        <v>107</v>
      </c>
      <c r="H4" s="185"/>
      <c r="I4" s="185"/>
      <c r="J4" s="186"/>
      <c r="K4" s="190" t="s">
        <v>108</v>
      </c>
      <c r="L4" s="205"/>
      <c r="M4" s="205"/>
      <c r="N4" s="205"/>
      <c r="O4" s="205"/>
      <c r="P4" s="205"/>
      <c r="Q4" s="205"/>
      <c r="R4" s="214"/>
      <c r="S4" s="215" t="s">
        <v>109</v>
      </c>
      <c r="T4" s="216" t="s">
        <v>110</v>
      </c>
      <c r="U4" s="216" t="s">
        <v>111</v>
      </c>
      <c r="V4" s="213"/>
    </row>
    <row r="5" spans="1:22" ht="24.75" customHeight="1">
      <c r="A5" s="190" t="s">
        <v>100</v>
      </c>
      <c r="B5" s="187" t="s">
        <v>101</v>
      </c>
      <c r="C5" s="187" t="s">
        <v>102</v>
      </c>
      <c r="D5" s="187"/>
      <c r="E5" s="187"/>
      <c r="F5" s="188"/>
      <c r="G5" s="187" t="s">
        <v>81</v>
      </c>
      <c r="H5" s="187" t="s">
        <v>112</v>
      </c>
      <c r="I5" s="187" t="s">
        <v>113</v>
      </c>
      <c r="J5" s="188" t="s">
        <v>114</v>
      </c>
      <c r="K5" s="206" t="s">
        <v>81</v>
      </c>
      <c r="L5" s="164" t="s">
        <v>115</v>
      </c>
      <c r="M5" s="164" t="s">
        <v>116</v>
      </c>
      <c r="N5" s="164" t="s">
        <v>117</v>
      </c>
      <c r="O5" s="164" t="s">
        <v>118</v>
      </c>
      <c r="P5" s="164" t="s">
        <v>119</v>
      </c>
      <c r="Q5" s="164" t="s">
        <v>120</v>
      </c>
      <c r="R5" s="164" t="s">
        <v>121</v>
      </c>
      <c r="S5" s="217"/>
      <c r="T5" s="216"/>
      <c r="U5" s="216"/>
      <c r="V5" s="213"/>
    </row>
    <row r="6" spans="1:21" ht="30.75" customHeight="1">
      <c r="A6" s="190"/>
      <c r="B6" s="187"/>
      <c r="C6" s="187"/>
      <c r="D6" s="187"/>
      <c r="E6" s="188"/>
      <c r="F6" s="191" t="s">
        <v>99</v>
      </c>
      <c r="G6" s="187"/>
      <c r="H6" s="187"/>
      <c r="I6" s="187"/>
      <c r="J6" s="188"/>
      <c r="K6" s="207"/>
      <c r="L6" s="164"/>
      <c r="M6" s="164"/>
      <c r="N6" s="164"/>
      <c r="O6" s="164"/>
      <c r="P6" s="164"/>
      <c r="Q6" s="164"/>
      <c r="R6" s="164"/>
      <c r="S6" s="218"/>
      <c r="T6" s="216"/>
      <c r="U6" s="216"/>
    </row>
    <row r="7" spans="1:21" ht="24.75" customHeight="1">
      <c r="A7" s="192" t="s">
        <v>93</v>
      </c>
      <c r="B7" s="192" t="s">
        <v>93</v>
      </c>
      <c r="C7" s="192" t="s">
        <v>93</v>
      </c>
      <c r="D7" s="192" t="s">
        <v>93</v>
      </c>
      <c r="E7" s="192" t="s">
        <v>93</v>
      </c>
      <c r="F7" s="193">
        <v>1</v>
      </c>
      <c r="G7" s="192">
        <v>2</v>
      </c>
      <c r="H7" s="192">
        <v>3</v>
      </c>
      <c r="I7" s="192">
        <v>4</v>
      </c>
      <c r="J7" s="192">
        <v>5</v>
      </c>
      <c r="K7" s="192">
        <v>6</v>
      </c>
      <c r="L7" s="192">
        <v>7</v>
      </c>
      <c r="M7" s="192">
        <v>8</v>
      </c>
      <c r="N7" s="192">
        <v>9</v>
      </c>
      <c r="O7" s="192">
        <v>10</v>
      </c>
      <c r="P7" s="192">
        <v>11</v>
      </c>
      <c r="Q7" s="192">
        <v>12</v>
      </c>
      <c r="R7" s="192">
        <v>13</v>
      </c>
      <c r="S7" s="192">
        <v>14</v>
      </c>
      <c r="T7" s="193">
        <v>15</v>
      </c>
      <c r="U7" s="193">
        <v>16</v>
      </c>
    </row>
    <row r="8" spans="1:21" s="136" customFormat="1" ht="24.75" customHeight="1">
      <c r="A8" s="194"/>
      <c r="B8" s="194"/>
      <c r="C8" s="195"/>
      <c r="D8" s="196"/>
      <c r="E8" s="197"/>
      <c r="F8" s="198"/>
      <c r="G8" s="199"/>
      <c r="H8" s="199"/>
      <c r="I8" s="199"/>
      <c r="J8" s="199"/>
      <c r="K8" s="199"/>
      <c r="L8" s="199"/>
      <c r="M8" s="208"/>
      <c r="N8" s="199"/>
      <c r="O8" s="199"/>
      <c r="P8" s="199"/>
      <c r="Q8" s="199"/>
      <c r="R8" s="199"/>
      <c r="S8" s="219"/>
      <c r="T8" s="219"/>
      <c r="U8" s="220"/>
    </row>
    <row r="9" spans="1:21" s="136" customFormat="1" ht="24.75" customHeight="1">
      <c r="A9" s="129" t="s">
        <v>245</v>
      </c>
      <c r="B9" s="129"/>
      <c r="C9" s="129"/>
      <c r="D9" s="129"/>
      <c r="E9" s="129"/>
      <c r="F9" s="129"/>
      <c r="G9" s="129"/>
      <c r="H9" s="130"/>
      <c r="I9" s="130"/>
      <c r="J9" s="130"/>
      <c r="K9" s="165"/>
      <c r="L9" s="165"/>
      <c r="M9" s="165"/>
      <c r="N9" s="165"/>
      <c r="O9" s="165"/>
      <c r="P9" s="165"/>
      <c r="Q9" s="165"/>
      <c r="R9" s="165"/>
      <c r="S9" s="176"/>
      <c r="T9" s="176"/>
      <c r="U9" s="177"/>
    </row>
    <row r="10" spans="1:21" ht="18.75" customHeight="1">
      <c r="A10" s="200"/>
      <c r="B10" s="200"/>
      <c r="C10" s="200"/>
      <c r="D10" s="200"/>
      <c r="E10" s="131"/>
      <c r="F10" s="201"/>
      <c r="G10" s="202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21"/>
      <c r="T10" s="221"/>
      <c r="U10" s="221"/>
    </row>
    <row r="11" spans="1:21" ht="18.75" customHeight="1">
      <c r="A11" s="203"/>
      <c r="B11" s="200"/>
      <c r="C11" s="200"/>
      <c r="D11" s="200"/>
      <c r="E11" s="131"/>
      <c r="F11" s="201"/>
      <c r="G11" s="202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21"/>
      <c r="T11" s="221"/>
      <c r="U11" s="221"/>
    </row>
    <row r="12" spans="1:21" ht="18.75" customHeight="1">
      <c r="A12" s="203"/>
      <c r="B12" s="200"/>
      <c r="C12" s="200"/>
      <c r="D12" s="200"/>
      <c r="E12" s="13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21"/>
      <c r="T12" s="221"/>
      <c r="U12" s="222"/>
    </row>
    <row r="13" spans="1:21" ht="18.75" customHeight="1">
      <c r="A13" s="203"/>
      <c r="B13" s="203"/>
      <c r="C13" s="200"/>
      <c r="D13" s="200"/>
      <c r="E13" s="13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21"/>
      <c r="T13" s="221"/>
      <c r="U13" s="222"/>
    </row>
    <row r="14" spans="1:21" ht="18.75" customHeight="1">
      <c r="A14" s="203"/>
      <c r="B14" s="203"/>
      <c r="C14" s="203"/>
      <c r="D14" s="200"/>
      <c r="E14" s="13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21"/>
      <c r="T14" s="221"/>
      <c r="U14" s="222"/>
    </row>
    <row r="15" spans="1:21" ht="18.75" customHeight="1">
      <c r="A15" s="203"/>
      <c r="B15" s="203"/>
      <c r="C15" s="203"/>
      <c r="D15" s="200"/>
      <c r="E15" s="13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21"/>
      <c r="T15" s="222"/>
      <c r="U15" s="222"/>
    </row>
    <row r="16" spans="1:21" ht="18.75" customHeight="1">
      <c r="A16" s="203"/>
      <c r="B16" s="203"/>
      <c r="C16" s="203"/>
      <c r="D16" s="203"/>
      <c r="E16" s="204"/>
      <c r="F16" s="201"/>
      <c r="G16" s="202"/>
      <c r="H16" s="202"/>
      <c r="I16" s="202"/>
      <c r="J16" s="202"/>
      <c r="K16" s="202"/>
      <c r="L16" s="202"/>
      <c r="M16" s="202"/>
      <c r="N16" s="202"/>
      <c r="O16" s="202"/>
      <c r="P16" s="201"/>
      <c r="Q16" s="201"/>
      <c r="R16" s="201"/>
      <c r="S16" s="222"/>
      <c r="T16" s="222"/>
      <c r="U16" s="222"/>
    </row>
  </sheetData>
  <sheetProtection formatCells="0" formatColumns="0" formatRows="0"/>
  <mergeCells count="25">
    <mergeCell ref="A2:U2"/>
    <mergeCell ref="T3:U3"/>
    <mergeCell ref="K4:R4"/>
    <mergeCell ref="A9:G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A8" sqref="A8:F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95" t="s">
        <v>246</v>
      </c>
    </row>
    <row r="2" spans="1:21" ht="24.75" customHeight="1">
      <c r="A2" s="83" t="s">
        <v>247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9.5" customHeight="1">
      <c r="A3" s="6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96" t="s">
        <v>78</v>
      </c>
      <c r="U3" s="96"/>
    </row>
    <row r="4" spans="1:21" ht="27.75" customHeight="1">
      <c r="A4" s="84" t="s">
        <v>105</v>
      </c>
      <c r="B4" s="85"/>
      <c r="C4" s="86"/>
      <c r="D4" s="87" t="s">
        <v>125</v>
      </c>
      <c r="E4" s="87" t="s">
        <v>126</v>
      </c>
      <c r="F4" s="87" t="s">
        <v>99</v>
      </c>
      <c r="G4" s="88" t="s">
        <v>127</v>
      </c>
      <c r="H4" s="88" t="s">
        <v>128</v>
      </c>
      <c r="I4" s="88" t="s">
        <v>129</v>
      </c>
      <c r="J4" s="88" t="s">
        <v>130</v>
      </c>
      <c r="K4" s="88" t="s">
        <v>131</v>
      </c>
      <c r="L4" s="88" t="s">
        <v>132</v>
      </c>
      <c r="M4" s="88" t="s">
        <v>116</v>
      </c>
      <c r="N4" s="88" t="s">
        <v>133</v>
      </c>
      <c r="O4" s="88" t="s">
        <v>114</v>
      </c>
      <c r="P4" s="88" t="s">
        <v>118</v>
      </c>
      <c r="Q4" s="88" t="s">
        <v>117</v>
      </c>
      <c r="R4" s="88" t="s">
        <v>134</v>
      </c>
      <c r="S4" s="88" t="s">
        <v>135</v>
      </c>
      <c r="T4" s="88" t="s">
        <v>136</v>
      </c>
      <c r="U4" s="88" t="s">
        <v>121</v>
      </c>
    </row>
    <row r="5" spans="1:21" ht="13.5" customHeight="1">
      <c r="A5" s="87" t="s">
        <v>100</v>
      </c>
      <c r="B5" s="87" t="s">
        <v>101</v>
      </c>
      <c r="C5" s="87" t="s">
        <v>102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28" customFormat="1" ht="29.25" customHeight="1">
      <c r="A7" s="128"/>
      <c r="B7" s="128"/>
      <c r="C7" s="128"/>
      <c r="D7" s="128"/>
      <c r="E7" s="91"/>
      <c r="F7" s="92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136" customFormat="1" ht="24.75" customHeight="1">
      <c r="A8" s="129" t="s">
        <v>245</v>
      </c>
      <c r="B8" s="129"/>
      <c r="C8" s="129"/>
      <c r="D8" s="129"/>
      <c r="E8" s="129"/>
      <c r="F8" s="129"/>
      <c r="G8" s="130"/>
      <c r="H8" s="130"/>
      <c r="I8" s="130"/>
      <c r="J8" s="130"/>
      <c r="K8" s="165"/>
      <c r="L8" s="165"/>
      <c r="M8" s="165"/>
      <c r="N8" s="165"/>
      <c r="O8" s="165"/>
      <c r="P8" s="165"/>
      <c r="Q8" s="165"/>
      <c r="R8" s="165"/>
      <c r="S8" s="176"/>
      <c r="T8" s="176"/>
      <c r="U8" s="177"/>
    </row>
    <row r="9" ht="15">
      <c r="E9" s="131"/>
    </row>
  </sheetData>
  <sheetProtection formatCells="0" formatColumns="0" formatRows="0"/>
  <mergeCells count="25">
    <mergeCell ref="A2:U2"/>
    <mergeCell ref="T3:U3"/>
    <mergeCell ref="A4:C4"/>
    <mergeCell ref="A8:F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9" sqref="A9:F9"/>
    </sheetView>
  </sheetViews>
  <sheetFormatPr defaultColWidth="6.875" defaultRowHeight="12.75" customHeight="1"/>
  <cols>
    <col min="1" max="3" width="4.00390625" style="137" customWidth="1"/>
    <col min="4" max="4" width="9.625" style="137" customWidth="1"/>
    <col min="5" max="5" width="22.50390625" style="137" customWidth="1"/>
    <col min="6" max="7" width="8.50390625" style="137" customWidth="1"/>
    <col min="8" max="10" width="7.25390625" style="137" customWidth="1"/>
    <col min="11" max="11" width="8.50390625" style="137" customWidth="1"/>
    <col min="12" max="19" width="7.25390625" style="137" customWidth="1"/>
    <col min="20" max="21" width="7.75390625" style="137" customWidth="1"/>
    <col min="22" max="16384" width="6.875" style="137" customWidth="1"/>
  </cols>
  <sheetData>
    <row r="1" spans="1:21" ht="24.7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60"/>
      <c r="R1" s="160"/>
      <c r="S1" s="166"/>
      <c r="T1" s="166"/>
      <c r="U1" s="138" t="s">
        <v>248</v>
      </c>
    </row>
    <row r="2" spans="1:21" ht="24.75" customHeight="1">
      <c r="A2" s="139" t="s">
        <v>249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2" ht="24.75" customHeight="1">
      <c r="A3" s="6" t="s">
        <v>2</v>
      </c>
      <c r="B3" s="140"/>
      <c r="C3" s="141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67"/>
      <c r="R3" s="167"/>
      <c r="S3" s="168"/>
      <c r="T3" s="169" t="s">
        <v>78</v>
      </c>
      <c r="U3" s="169"/>
      <c r="V3" s="170"/>
    </row>
    <row r="4" spans="1:22" ht="24.75" customHeight="1">
      <c r="A4" s="142" t="s">
        <v>105</v>
      </c>
      <c r="B4" s="142"/>
      <c r="C4" s="142"/>
      <c r="D4" s="143" t="s">
        <v>79</v>
      </c>
      <c r="E4" s="144" t="s">
        <v>98</v>
      </c>
      <c r="F4" s="144" t="s">
        <v>106</v>
      </c>
      <c r="G4" s="142" t="s">
        <v>107</v>
      </c>
      <c r="H4" s="142"/>
      <c r="I4" s="142"/>
      <c r="J4" s="144"/>
      <c r="K4" s="144" t="s">
        <v>108</v>
      </c>
      <c r="L4" s="143"/>
      <c r="M4" s="143"/>
      <c r="N4" s="143"/>
      <c r="O4" s="143"/>
      <c r="P4" s="143"/>
      <c r="Q4" s="143"/>
      <c r="R4" s="171"/>
      <c r="S4" s="172" t="s">
        <v>109</v>
      </c>
      <c r="T4" s="173" t="s">
        <v>110</v>
      </c>
      <c r="U4" s="173" t="s">
        <v>111</v>
      </c>
      <c r="V4" s="170"/>
    </row>
    <row r="5" spans="1:22" ht="24.75" customHeight="1">
      <c r="A5" s="145" t="s">
        <v>100</v>
      </c>
      <c r="B5" s="145" t="s">
        <v>101</v>
      </c>
      <c r="C5" s="145" t="s">
        <v>102</v>
      </c>
      <c r="D5" s="144"/>
      <c r="E5" s="144"/>
      <c r="F5" s="142"/>
      <c r="G5" s="145" t="s">
        <v>81</v>
      </c>
      <c r="H5" s="145" t="s">
        <v>112</v>
      </c>
      <c r="I5" s="145" t="s">
        <v>113</v>
      </c>
      <c r="J5" s="162" t="s">
        <v>114</v>
      </c>
      <c r="K5" s="163" t="s">
        <v>81</v>
      </c>
      <c r="L5" s="164" t="s">
        <v>115</v>
      </c>
      <c r="M5" s="164" t="s">
        <v>116</v>
      </c>
      <c r="N5" s="164" t="s">
        <v>117</v>
      </c>
      <c r="O5" s="164" t="s">
        <v>118</v>
      </c>
      <c r="P5" s="164" t="s">
        <v>119</v>
      </c>
      <c r="Q5" s="164" t="s">
        <v>120</v>
      </c>
      <c r="R5" s="164" t="s">
        <v>121</v>
      </c>
      <c r="S5" s="173"/>
      <c r="T5" s="173"/>
      <c r="U5" s="173"/>
      <c r="V5" s="170"/>
    </row>
    <row r="6" spans="1:21" ht="30.75" customHeight="1">
      <c r="A6" s="144"/>
      <c r="B6" s="144"/>
      <c r="C6" s="144"/>
      <c r="D6" s="144"/>
      <c r="E6" s="142"/>
      <c r="F6" s="146" t="s">
        <v>99</v>
      </c>
      <c r="G6" s="144"/>
      <c r="H6" s="144"/>
      <c r="I6" s="144"/>
      <c r="J6" s="142"/>
      <c r="K6" s="143"/>
      <c r="L6" s="164"/>
      <c r="M6" s="164"/>
      <c r="N6" s="164"/>
      <c r="O6" s="164"/>
      <c r="P6" s="164"/>
      <c r="Q6" s="164"/>
      <c r="R6" s="164"/>
      <c r="S6" s="173"/>
      <c r="T6" s="173"/>
      <c r="U6" s="173"/>
    </row>
    <row r="7" spans="1:21" ht="24.75" customHeight="1">
      <c r="A7" s="147" t="s">
        <v>93</v>
      </c>
      <c r="B7" s="147" t="s">
        <v>93</v>
      </c>
      <c r="C7" s="147" t="s">
        <v>93</v>
      </c>
      <c r="D7" s="147" t="s">
        <v>93</v>
      </c>
      <c r="E7" s="147" t="s">
        <v>93</v>
      </c>
      <c r="F7" s="148">
        <v>1</v>
      </c>
      <c r="G7" s="147">
        <v>2</v>
      </c>
      <c r="H7" s="147">
        <v>3</v>
      </c>
      <c r="I7" s="147">
        <v>4</v>
      </c>
      <c r="J7" s="147">
        <v>5</v>
      </c>
      <c r="K7" s="147">
        <v>6</v>
      </c>
      <c r="L7" s="147">
        <v>7</v>
      </c>
      <c r="M7" s="147">
        <v>8</v>
      </c>
      <c r="N7" s="147">
        <v>9</v>
      </c>
      <c r="O7" s="147">
        <v>10</v>
      </c>
      <c r="P7" s="147">
        <v>11</v>
      </c>
      <c r="Q7" s="147">
        <v>12</v>
      </c>
      <c r="R7" s="147">
        <v>13</v>
      </c>
      <c r="S7" s="147">
        <v>14</v>
      </c>
      <c r="T7" s="148">
        <v>15</v>
      </c>
      <c r="U7" s="148">
        <v>16</v>
      </c>
    </row>
    <row r="8" spans="1:21" s="135" customFormat="1" ht="24.75" customHeight="1">
      <c r="A8" s="149"/>
      <c r="B8" s="149"/>
      <c r="C8" s="150"/>
      <c r="D8" s="151"/>
      <c r="E8" s="152"/>
      <c r="F8" s="153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74"/>
      <c r="T8" s="174"/>
      <c r="U8" s="175"/>
    </row>
    <row r="9" spans="1:21" s="136" customFormat="1" ht="24.75" customHeight="1">
      <c r="A9" s="129" t="s">
        <v>245</v>
      </c>
      <c r="B9" s="129"/>
      <c r="C9" s="129"/>
      <c r="D9" s="129"/>
      <c r="E9" s="129"/>
      <c r="F9" s="129"/>
      <c r="G9" s="130"/>
      <c r="H9" s="130"/>
      <c r="I9" s="130"/>
      <c r="J9" s="130"/>
      <c r="K9" s="165"/>
      <c r="L9" s="165"/>
      <c r="M9" s="165"/>
      <c r="N9" s="165"/>
      <c r="O9" s="165"/>
      <c r="P9" s="165"/>
      <c r="Q9" s="165"/>
      <c r="R9" s="165"/>
      <c r="S9" s="176"/>
      <c r="T9" s="176"/>
      <c r="U9" s="177"/>
    </row>
    <row r="10" spans="1:21" ht="18.75" customHeight="1">
      <c r="A10" s="156"/>
      <c r="B10" s="156"/>
      <c r="C10" s="156"/>
      <c r="D10" s="156"/>
      <c r="E10" s="131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78"/>
      <c r="T10" s="178"/>
      <c r="U10" s="178"/>
    </row>
    <row r="11" spans="1:21" ht="18.75" customHeight="1">
      <c r="A11" s="156"/>
      <c r="B11" s="156"/>
      <c r="C11" s="156"/>
      <c r="D11" s="156"/>
      <c r="E11" s="158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78"/>
      <c r="T11" s="178"/>
      <c r="U11" s="178"/>
    </row>
    <row r="12" spans="1:21" ht="18.75" customHeight="1">
      <c r="A12" s="156"/>
      <c r="B12" s="156"/>
      <c r="C12" s="156"/>
      <c r="D12" s="156"/>
      <c r="E12" s="158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78"/>
      <c r="T12" s="178"/>
      <c r="U12" s="178"/>
    </row>
    <row r="13" spans="1:21" ht="18.75" customHeight="1">
      <c r="A13" s="156"/>
      <c r="B13" s="156"/>
      <c r="C13" s="156"/>
      <c r="D13" s="156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78"/>
      <c r="T13" s="178"/>
      <c r="U13" s="179"/>
    </row>
    <row r="14" spans="1:21" ht="18.75" customHeight="1">
      <c r="A14" s="159"/>
      <c r="B14" s="159"/>
      <c r="C14" s="159"/>
      <c r="D14" s="156"/>
      <c r="E14" s="158"/>
      <c r="F14" s="157"/>
      <c r="G14" s="160"/>
      <c r="H14" s="157"/>
      <c r="I14" s="157"/>
      <c r="J14" s="157"/>
      <c r="K14" s="160"/>
      <c r="L14" s="157"/>
      <c r="M14" s="157"/>
      <c r="N14" s="157"/>
      <c r="O14" s="157"/>
      <c r="P14" s="157"/>
      <c r="Q14" s="157"/>
      <c r="R14" s="157"/>
      <c r="S14" s="178"/>
      <c r="T14" s="178"/>
      <c r="U14" s="179"/>
    </row>
    <row r="15" spans="1:21" ht="18.75" customHeight="1">
      <c r="A15" s="159"/>
      <c r="B15" s="159"/>
      <c r="C15" s="159"/>
      <c r="D15" s="159"/>
      <c r="E15" s="161"/>
      <c r="F15" s="157"/>
      <c r="G15" s="160"/>
      <c r="H15" s="160"/>
      <c r="I15" s="160"/>
      <c r="J15" s="160"/>
      <c r="K15" s="160"/>
      <c r="L15" s="160"/>
      <c r="M15" s="157"/>
      <c r="N15" s="157"/>
      <c r="O15" s="157"/>
      <c r="P15" s="157"/>
      <c r="Q15" s="157"/>
      <c r="R15" s="157"/>
      <c r="S15" s="178"/>
      <c r="T15" s="179"/>
      <c r="U15" s="179"/>
    </row>
    <row r="16" spans="1:21" ht="18.75" customHeight="1">
      <c r="A16" s="159"/>
      <c r="B16" s="159"/>
      <c r="C16" s="159"/>
      <c r="D16" s="159"/>
      <c r="E16" s="161"/>
      <c r="F16" s="157"/>
      <c r="G16" s="160"/>
      <c r="H16" s="160"/>
      <c r="I16" s="160"/>
      <c r="J16" s="160"/>
      <c r="K16" s="160"/>
      <c r="L16" s="160"/>
      <c r="M16" s="157"/>
      <c r="N16" s="157"/>
      <c r="O16" s="157"/>
      <c r="P16" s="157"/>
      <c r="Q16" s="157"/>
      <c r="R16" s="157"/>
      <c r="S16" s="179"/>
      <c r="T16" s="179"/>
      <c r="U16" s="179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35"/>
      <c r="M17" s="135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9:F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G13" sqref="G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95" t="s">
        <v>250</v>
      </c>
    </row>
    <row r="2" spans="1:21" ht="24.75" customHeight="1">
      <c r="A2" s="83" t="s">
        <v>251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9.5" customHeight="1">
      <c r="A3" s="6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96" t="s">
        <v>78</v>
      </c>
      <c r="U3" s="96"/>
    </row>
    <row r="4" spans="1:21" ht="27.75" customHeight="1">
      <c r="A4" s="84" t="s">
        <v>105</v>
      </c>
      <c r="B4" s="85"/>
      <c r="C4" s="86"/>
      <c r="D4" s="87" t="s">
        <v>125</v>
      </c>
      <c r="E4" s="87" t="s">
        <v>126</v>
      </c>
      <c r="F4" s="87" t="s">
        <v>99</v>
      </c>
      <c r="G4" s="88" t="s">
        <v>127</v>
      </c>
      <c r="H4" s="88" t="s">
        <v>128</v>
      </c>
      <c r="I4" s="88" t="s">
        <v>129</v>
      </c>
      <c r="J4" s="88" t="s">
        <v>130</v>
      </c>
      <c r="K4" s="88" t="s">
        <v>131</v>
      </c>
      <c r="L4" s="88" t="s">
        <v>132</v>
      </c>
      <c r="M4" s="88" t="s">
        <v>116</v>
      </c>
      <c r="N4" s="88" t="s">
        <v>133</v>
      </c>
      <c r="O4" s="88" t="s">
        <v>114</v>
      </c>
      <c r="P4" s="88" t="s">
        <v>118</v>
      </c>
      <c r="Q4" s="88" t="s">
        <v>117</v>
      </c>
      <c r="R4" s="88" t="s">
        <v>134</v>
      </c>
      <c r="S4" s="88" t="s">
        <v>135</v>
      </c>
      <c r="T4" s="88" t="s">
        <v>136</v>
      </c>
      <c r="U4" s="88" t="s">
        <v>121</v>
      </c>
    </row>
    <row r="5" spans="1:21" ht="13.5" customHeight="1">
      <c r="A5" s="87" t="s">
        <v>100</v>
      </c>
      <c r="B5" s="87" t="s">
        <v>101</v>
      </c>
      <c r="C5" s="87" t="s">
        <v>102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28" customFormat="1" ht="29.25" customHeight="1">
      <c r="A7" s="128"/>
      <c r="B7" s="128"/>
      <c r="C7" s="128"/>
      <c r="D7" s="128"/>
      <c r="E7" s="91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127" customFormat="1" ht="24.75" customHeight="1">
      <c r="A8" s="129" t="s">
        <v>245</v>
      </c>
      <c r="B8" s="129"/>
      <c r="C8" s="129"/>
      <c r="D8" s="129"/>
      <c r="E8" s="129"/>
      <c r="F8" s="129"/>
      <c r="G8" s="130"/>
      <c r="H8" s="130"/>
      <c r="I8" s="130"/>
      <c r="J8" s="130"/>
      <c r="K8" s="132"/>
      <c r="L8" s="132"/>
      <c r="M8" s="132"/>
      <c r="N8" s="132"/>
      <c r="O8" s="132"/>
      <c r="P8" s="132"/>
      <c r="Q8" s="132"/>
      <c r="R8" s="132"/>
      <c r="S8" s="133"/>
      <c r="T8" s="133"/>
      <c r="U8" s="134"/>
    </row>
    <row r="9" ht="15">
      <c r="E9" s="131"/>
    </row>
  </sheetData>
  <sheetProtection formatCells="0" formatColumns="0" formatRows="0"/>
  <mergeCells count="25">
    <mergeCell ref="A2:U2"/>
    <mergeCell ref="T3:U3"/>
    <mergeCell ref="A4:C4"/>
    <mergeCell ref="A8:F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showZeros="0" workbookViewId="0" topLeftCell="A1">
      <selection activeCell="M14" sqref="M14"/>
    </sheetView>
  </sheetViews>
  <sheetFormatPr defaultColWidth="6.875" defaultRowHeight="12.75" customHeight="1"/>
  <cols>
    <col min="1" max="3" width="3.625" style="100" customWidth="1"/>
    <col min="4" max="4" width="6.875" style="100" customWidth="1"/>
    <col min="5" max="5" width="22.625" style="100" customWidth="1"/>
    <col min="6" max="6" width="9.375" style="100" customWidth="1"/>
    <col min="7" max="7" width="8.625" style="100" customWidth="1"/>
    <col min="8" max="10" width="7.50390625" style="100" customWidth="1"/>
    <col min="11" max="11" width="8.375" style="100" customWidth="1"/>
    <col min="12" max="21" width="7.50390625" style="100" customWidth="1"/>
    <col min="22" max="41" width="6.875" style="100" customWidth="1"/>
    <col min="42" max="42" width="6.625" style="100" customWidth="1"/>
    <col min="43" max="253" width="6.875" style="100" customWidth="1"/>
    <col min="254" max="256" width="6.875" style="101" customWidth="1"/>
  </cols>
  <sheetData>
    <row r="1" spans="22:255" ht="27" customHeight="1">
      <c r="V1" s="118" t="s">
        <v>252</v>
      </c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IT1"/>
      <c r="IU1"/>
    </row>
    <row r="2" spans="1:255" ht="33" customHeight="1">
      <c r="A2" s="102" t="s">
        <v>253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IT2"/>
      <c r="IU2"/>
    </row>
    <row r="3" spans="1:255" ht="18.75" customHeight="1">
      <c r="A3" s="6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19"/>
      <c r="U3" s="120" t="s">
        <v>78</v>
      </c>
      <c r="V3" s="119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IT3"/>
      <c r="IU3"/>
    </row>
    <row r="4" spans="1:255" s="97" customFormat="1" ht="23.25" customHeight="1">
      <c r="A4" s="104" t="s">
        <v>105</v>
      </c>
      <c r="B4" s="104"/>
      <c r="C4" s="104"/>
      <c r="D4" s="105" t="s">
        <v>79</v>
      </c>
      <c r="E4" s="106" t="s">
        <v>98</v>
      </c>
      <c r="F4" s="105" t="s">
        <v>106</v>
      </c>
      <c r="G4" s="107" t="s">
        <v>107</v>
      </c>
      <c r="H4" s="107"/>
      <c r="I4" s="107"/>
      <c r="J4" s="107"/>
      <c r="K4" s="107" t="s">
        <v>108</v>
      </c>
      <c r="L4" s="107"/>
      <c r="M4" s="107"/>
      <c r="N4" s="107"/>
      <c r="O4" s="107"/>
      <c r="P4" s="107"/>
      <c r="Q4" s="107"/>
      <c r="R4" s="107"/>
      <c r="S4" s="108" t="s">
        <v>254</v>
      </c>
      <c r="T4" s="108"/>
      <c r="U4" s="108"/>
      <c r="V4" s="108"/>
      <c r="IT4"/>
      <c r="IU4"/>
    </row>
    <row r="5" spans="1:255" s="97" customFormat="1" ht="23.25" customHeight="1">
      <c r="A5" s="108" t="s">
        <v>100</v>
      </c>
      <c r="B5" s="105" t="s">
        <v>101</v>
      </c>
      <c r="C5" s="105" t="s">
        <v>102</v>
      </c>
      <c r="D5" s="105"/>
      <c r="E5" s="106"/>
      <c r="F5" s="105"/>
      <c r="G5" s="105" t="s">
        <v>81</v>
      </c>
      <c r="H5" s="105" t="s">
        <v>112</v>
      </c>
      <c r="I5" s="105" t="s">
        <v>113</v>
      </c>
      <c r="J5" s="105" t="s">
        <v>114</v>
      </c>
      <c r="K5" s="105" t="s">
        <v>81</v>
      </c>
      <c r="L5" s="105" t="s">
        <v>115</v>
      </c>
      <c r="M5" s="105" t="s">
        <v>116</v>
      </c>
      <c r="N5" s="105" t="s">
        <v>117</v>
      </c>
      <c r="O5" s="105" t="s">
        <v>118</v>
      </c>
      <c r="P5" s="105" t="s">
        <v>119</v>
      </c>
      <c r="Q5" s="105" t="s">
        <v>120</v>
      </c>
      <c r="R5" s="105" t="s">
        <v>121</v>
      </c>
      <c r="S5" s="108" t="s">
        <v>81</v>
      </c>
      <c r="T5" s="108" t="s">
        <v>255</v>
      </c>
      <c r="U5" s="108" t="s">
        <v>256</v>
      </c>
      <c r="V5" s="108" t="s">
        <v>257</v>
      </c>
      <c r="IT5"/>
      <c r="IU5"/>
    </row>
    <row r="6" spans="1:255" ht="31.5" customHeight="1">
      <c r="A6" s="108"/>
      <c r="B6" s="105"/>
      <c r="C6" s="105"/>
      <c r="D6" s="105"/>
      <c r="E6" s="106"/>
      <c r="F6" s="109" t="s">
        <v>99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8"/>
      <c r="T6" s="108"/>
      <c r="U6" s="108"/>
      <c r="V6" s="108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01"/>
      <c r="IR6" s="101"/>
      <c r="IS6" s="101"/>
      <c r="IT6"/>
      <c r="IU6"/>
    </row>
    <row r="7" spans="1:255" ht="23.25" customHeight="1">
      <c r="A7" s="109" t="s">
        <v>93</v>
      </c>
      <c r="B7" s="109" t="s">
        <v>93</v>
      </c>
      <c r="C7" s="109" t="s">
        <v>93</v>
      </c>
      <c r="D7" s="109" t="s">
        <v>93</v>
      </c>
      <c r="E7" s="109" t="s">
        <v>93</v>
      </c>
      <c r="F7" s="109">
        <v>1</v>
      </c>
      <c r="G7" s="109">
        <v>2</v>
      </c>
      <c r="H7" s="109">
        <v>3</v>
      </c>
      <c r="I7" s="117">
        <v>4</v>
      </c>
      <c r="J7" s="117">
        <v>5</v>
      </c>
      <c r="K7" s="109">
        <v>6</v>
      </c>
      <c r="L7" s="109">
        <v>7</v>
      </c>
      <c r="M7" s="109">
        <v>8</v>
      </c>
      <c r="N7" s="117">
        <v>9</v>
      </c>
      <c r="O7" s="117">
        <v>10</v>
      </c>
      <c r="P7" s="109">
        <v>11</v>
      </c>
      <c r="Q7" s="109">
        <v>12</v>
      </c>
      <c r="R7" s="109">
        <v>13</v>
      </c>
      <c r="S7" s="109">
        <v>14</v>
      </c>
      <c r="T7" s="109">
        <v>15</v>
      </c>
      <c r="U7" s="109">
        <v>16</v>
      </c>
      <c r="V7" s="109">
        <v>17</v>
      </c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01"/>
      <c r="IR7" s="101"/>
      <c r="IS7" s="101"/>
      <c r="IT7"/>
      <c r="IU7"/>
    </row>
    <row r="8" spans="1:255" s="98" customFormat="1" ht="23.25" customHeight="1">
      <c r="A8" s="110" t="str">
        <f>'13、一般预算支出'!A9</f>
        <v>206</v>
      </c>
      <c r="B8" s="110" t="str">
        <f>'13、一般预算支出'!B9</f>
        <v>01</v>
      </c>
      <c r="C8" s="111" t="str">
        <f>'3、部门支出总表 '!C7</f>
        <v>01</v>
      </c>
      <c r="D8" s="111">
        <f>'13、一般预算支出'!D8</f>
        <v>287</v>
      </c>
      <c r="E8" s="111" t="str">
        <f>'16、工资福利(政府预算)(2)'!E7</f>
        <v>行政运行</v>
      </c>
      <c r="F8" s="112">
        <f>'13、一般预算支出'!F8</f>
        <v>48.5</v>
      </c>
      <c r="G8" s="112">
        <f>'13、一般预算支出'!G8</f>
        <v>48.5</v>
      </c>
      <c r="H8" s="112">
        <f>'13、一般预算支出'!H8</f>
        <v>35.9</v>
      </c>
      <c r="I8" s="112">
        <f>'13、一般预算支出'!I8</f>
        <v>6.000000000000001</v>
      </c>
      <c r="J8" s="112">
        <f>'13、一般预算支出'!J8</f>
        <v>6.6</v>
      </c>
      <c r="K8" s="112">
        <f>'13、一般预算支出'!K8</f>
        <v>0</v>
      </c>
      <c r="L8" s="112">
        <f>'13、一般预算支出'!L8</f>
        <v>0</v>
      </c>
      <c r="M8" s="112">
        <f>'13、一般预算支出'!M8</f>
        <v>0</v>
      </c>
      <c r="N8" s="112">
        <f>'13、一般预算支出'!N8</f>
        <v>0</v>
      </c>
      <c r="O8" s="112">
        <f>'13、一般预算支出'!O8</f>
        <v>0</v>
      </c>
      <c r="P8" s="112">
        <f>'13、一般预算支出'!P8</f>
        <v>0</v>
      </c>
      <c r="Q8" s="112">
        <f>'13、一般预算支出'!Q8</f>
        <v>0</v>
      </c>
      <c r="R8" s="112">
        <f>'13、一般预算支出'!R8</f>
        <v>0</v>
      </c>
      <c r="S8" s="122">
        <f>SUM(T8:V8)</f>
        <v>48.5</v>
      </c>
      <c r="T8" s="122">
        <f>H8+I8</f>
        <v>41.9</v>
      </c>
      <c r="U8" s="122"/>
      <c r="V8" s="123">
        <f>J8</f>
        <v>6.6</v>
      </c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28"/>
      <c r="IU8" s="28"/>
    </row>
    <row r="9" spans="1:255" ht="26.25" customHeight="1">
      <c r="A9" s="113" t="str">
        <f>A8</f>
        <v>206</v>
      </c>
      <c r="B9" s="113" t="str">
        <f>B8</f>
        <v>01</v>
      </c>
      <c r="C9" s="114" t="str">
        <f>'3、部门支出总表 '!C8</f>
        <v>02</v>
      </c>
      <c r="D9" s="114">
        <f>D8</f>
        <v>287</v>
      </c>
      <c r="E9" s="114" t="str">
        <f>'3、部门支出总表 '!E8</f>
        <v>一般行政管理事务</v>
      </c>
      <c r="F9" s="115">
        <f>'13、一般预算支出'!F9</f>
        <v>19</v>
      </c>
      <c r="G9" s="115">
        <f>'13、一般预算支出'!G9</f>
        <v>0</v>
      </c>
      <c r="H9" s="115">
        <f>'13、一般预算支出'!H9</f>
        <v>0</v>
      </c>
      <c r="I9" s="115">
        <f>'13、一般预算支出'!I9</f>
        <v>0</v>
      </c>
      <c r="J9" s="115">
        <f>'13、一般预算支出'!J9</f>
        <v>0</v>
      </c>
      <c r="K9" s="115">
        <f>'13、一般预算支出'!K9</f>
        <v>19</v>
      </c>
      <c r="L9" s="115">
        <f>'13、一般预算支出'!L9</f>
        <v>19</v>
      </c>
      <c r="M9" s="115">
        <f>'13、一般预算支出'!M9</f>
        <v>0</v>
      </c>
      <c r="N9" s="115">
        <f>'13、一般预算支出'!N9</f>
        <v>0</v>
      </c>
      <c r="O9" s="115">
        <f>'13、一般预算支出'!O9</f>
        <v>0</v>
      </c>
      <c r="P9" s="115">
        <f>'13、一般预算支出'!P9</f>
        <v>0</v>
      </c>
      <c r="Q9" s="115">
        <f>'13、一般预算支出'!Q9</f>
        <v>0</v>
      </c>
      <c r="R9" s="115">
        <f>'13、一般预算支出'!R9</f>
        <v>0</v>
      </c>
      <c r="S9" s="124">
        <f>SUM(T9:V9)</f>
        <v>19</v>
      </c>
      <c r="T9" s="124">
        <f>F9</f>
        <v>19</v>
      </c>
      <c r="U9" s="113"/>
      <c r="V9" s="125"/>
      <c r="IT9"/>
      <c r="IU9"/>
    </row>
    <row r="10" spans="1:256" s="99" customFormat="1" ht="26.25" customHeight="1">
      <c r="A10" s="112"/>
      <c r="B10" s="112"/>
      <c r="C10" s="112"/>
      <c r="D10" s="112"/>
      <c r="E10" s="112" t="s">
        <v>81</v>
      </c>
      <c r="F10" s="112">
        <v>67.5</v>
      </c>
      <c r="G10" s="112">
        <v>48.5</v>
      </c>
      <c r="H10" s="112">
        <v>35.9</v>
      </c>
      <c r="I10" s="112">
        <v>6</v>
      </c>
      <c r="J10" s="112">
        <v>6.6</v>
      </c>
      <c r="K10" s="112">
        <v>19</v>
      </c>
      <c r="L10" s="112">
        <v>19</v>
      </c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</row>
    <row r="11" spans="1:255" ht="12.7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IT11"/>
      <c r="IU11"/>
    </row>
    <row r="12" spans="1:255" ht="12.7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IT12"/>
      <c r="IU12"/>
    </row>
    <row r="13" spans="1:255" ht="12.7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IT13"/>
      <c r="IU13"/>
    </row>
    <row r="31" ht="11.25" customHeight="1"/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tabSelected="1" workbookViewId="0" topLeftCell="A1">
      <selection activeCell="K12" sqref="K12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95" t="s">
        <v>258</v>
      </c>
    </row>
    <row r="2" spans="1:21" ht="24.75" customHeight="1">
      <c r="A2" s="83" t="s">
        <v>259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9.5" customHeight="1">
      <c r="A3" s="6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96" t="s">
        <v>78</v>
      </c>
      <c r="U3" s="96"/>
    </row>
    <row r="4" spans="1:21" ht="27.75" customHeight="1">
      <c r="A4" s="84" t="s">
        <v>105</v>
      </c>
      <c r="B4" s="85"/>
      <c r="C4" s="86"/>
      <c r="D4" s="87" t="s">
        <v>125</v>
      </c>
      <c r="E4" s="87" t="s">
        <v>126</v>
      </c>
      <c r="F4" s="87" t="s">
        <v>99</v>
      </c>
      <c r="G4" s="88" t="s">
        <v>127</v>
      </c>
      <c r="H4" s="88" t="s">
        <v>128</v>
      </c>
      <c r="I4" s="88" t="s">
        <v>129</v>
      </c>
      <c r="J4" s="88" t="s">
        <v>130</v>
      </c>
      <c r="K4" s="88" t="s">
        <v>131</v>
      </c>
      <c r="L4" s="88" t="s">
        <v>132</v>
      </c>
      <c r="M4" s="88" t="s">
        <v>116</v>
      </c>
      <c r="N4" s="88" t="s">
        <v>133</v>
      </c>
      <c r="O4" s="88" t="s">
        <v>114</v>
      </c>
      <c r="P4" s="88" t="s">
        <v>118</v>
      </c>
      <c r="Q4" s="88" t="s">
        <v>117</v>
      </c>
      <c r="R4" s="88" t="s">
        <v>134</v>
      </c>
      <c r="S4" s="88" t="s">
        <v>135</v>
      </c>
      <c r="T4" s="88" t="s">
        <v>136</v>
      </c>
      <c r="U4" s="88" t="s">
        <v>121</v>
      </c>
    </row>
    <row r="5" spans="1:21" ht="13.5" customHeight="1">
      <c r="A5" s="87" t="s">
        <v>100</v>
      </c>
      <c r="B5" s="87" t="s">
        <v>101</v>
      </c>
      <c r="C5" s="87" t="s">
        <v>102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28" customFormat="1" ht="21" customHeight="1">
      <c r="A7" s="91" t="str">
        <f>'26、经费拨款'!A8</f>
        <v>206</v>
      </c>
      <c r="B7" s="91" t="str">
        <f>'26、经费拨款'!B8</f>
        <v>01</v>
      </c>
      <c r="C7" s="91" t="str">
        <f>'26、经费拨款'!C8</f>
        <v>01</v>
      </c>
      <c r="D7" s="91">
        <f>'26、经费拨款'!D8</f>
        <v>287</v>
      </c>
      <c r="E7" s="91" t="str">
        <f>'26、经费拨款'!E8</f>
        <v>行政运行</v>
      </c>
      <c r="F7" s="92">
        <f>SUM(G7:U7)</f>
        <v>48.5</v>
      </c>
      <c r="G7" s="93">
        <f>'26、经费拨款'!H8</f>
        <v>35.9</v>
      </c>
      <c r="H7" s="93">
        <f>'26、经费拨款'!I8</f>
        <v>6.000000000000001</v>
      </c>
      <c r="I7" s="93"/>
      <c r="J7" s="93"/>
      <c r="K7" s="93"/>
      <c r="L7" s="93"/>
      <c r="M7" s="93"/>
      <c r="N7" s="93"/>
      <c r="O7" s="93">
        <f>'26、经费拨款'!J8</f>
        <v>6.6</v>
      </c>
      <c r="P7" s="93"/>
      <c r="Q7" s="93"/>
      <c r="R7" s="93"/>
      <c r="S7" s="93"/>
      <c r="T7" s="93"/>
      <c r="U7" s="93"/>
    </row>
    <row r="8" spans="1:21" ht="21.75" customHeight="1">
      <c r="A8" s="91" t="str">
        <f>'26、经费拨款'!A9</f>
        <v>206</v>
      </c>
      <c r="B8" s="91" t="str">
        <f>'26、经费拨款'!B9</f>
        <v>01</v>
      </c>
      <c r="C8" s="91" t="str">
        <f>'26、经费拨款'!C9</f>
        <v>02</v>
      </c>
      <c r="D8" s="91">
        <f>'26、经费拨款'!D9</f>
        <v>287</v>
      </c>
      <c r="E8" s="91" t="str">
        <f>'26、经费拨款'!E9</f>
        <v>一般行政管理事务</v>
      </c>
      <c r="F8" s="92">
        <f>SUM(G8:U8)</f>
        <v>19</v>
      </c>
      <c r="G8" s="94"/>
      <c r="H8" s="92">
        <f>'26、经费拨款'!L9</f>
        <v>19</v>
      </c>
      <c r="I8" s="94">
        <f>'26、经费拨款'!Q9</f>
        <v>0</v>
      </c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56" s="81" customFormat="1" ht="21.75" customHeight="1">
      <c r="A9" s="92"/>
      <c r="B9" s="92"/>
      <c r="C9" s="92"/>
      <c r="D9" s="92"/>
      <c r="E9" s="91" t="s">
        <v>81</v>
      </c>
      <c r="F9" s="92">
        <v>67.5</v>
      </c>
      <c r="G9" s="92">
        <v>48.5</v>
      </c>
      <c r="H9" s="92">
        <v>35.9</v>
      </c>
      <c r="I9" s="92">
        <v>6</v>
      </c>
      <c r="J9" s="92">
        <v>6.6</v>
      </c>
      <c r="K9" s="92">
        <v>19</v>
      </c>
      <c r="L9" s="92">
        <v>19</v>
      </c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A2" sqref="A2:O2"/>
    </sheetView>
  </sheetViews>
  <sheetFormatPr defaultColWidth="6.875" defaultRowHeight="12.75" customHeight="1"/>
  <cols>
    <col min="1" max="1" width="15.50390625" style="55" customWidth="1"/>
    <col min="2" max="2" width="9.125" style="55" customWidth="1"/>
    <col min="3" max="8" width="7.875" style="55" customWidth="1"/>
    <col min="9" max="9" width="9.125" style="55" customWidth="1"/>
    <col min="10" max="15" width="7.875" style="55" customWidth="1"/>
    <col min="16" max="250" width="6.875" style="55" customWidth="1"/>
    <col min="251" max="16384" width="6.875" style="55" customWidth="1"/>
  </cols>
  <sheetData>
    <row r="1" spans="15:250" ht="12.75" customHeight="1">
      <c r="O1" s="74" t="s">
        <v>260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6" t="s">
        <v>261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6" t="s">
        <v>2</v>
      </c>
      <c r="F3" s="57"/>
      <c r="G3" s="57"/>
      <c r="H3" s="57"/>
      <c r="I3" s="57"/>
      <c r="J3" s="57"/>
      <c r="K3" s="57"/>
      <c r="L3" s="57"/>
      <c r="M3" s="57"/>
      <c r="N3" s="57"/>
      <c r="O3" s="57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8" t="s">
        <v>262</v>
      </c>
      <c r="B4" s="59" t="s">
        <v>263</v>
      </c>
      <c r="C4" s="59"/>
      <c r="D4" s="59"/>
      <c r="E4" s="59"/>
      <c r="F4" s="59"/>
      <c r="G4" s="59"/>
      <c r="H4" s="59"/>
      <c r="I4" s="75" t="s">
        <v>264</v>
      </c>
      <c r="J4" s="76"/>
      <c r="K4" s="76"/>
      <c r="L4" s="76"/>
      <c r="M4" s="76"/>
      <c r="N4" s="76"/>
      <c r="O4" s="7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8"/>
      <c r="B5" s="60" t="s">
        <v>81</v>
      </c>
      <c r="C5" s="60" t="s">
        <v>178</v>
      </c>
      <c r="D5" s="60" t="s">
        <v>265</v>
      </c>
      <c r="E5" s="61" t="s">
        <v>266</v>
      </c>
      <c r="F5" s="62" t="s">
        <v>181</v>
      </c>
      <c r="G5" s="62" t="s">
        <v>267</v>
      </c>
      <c r="H5" s="63" t="s">
        <v>183</v>
      </c>
      <c r="I5" s="65" t="s">
        <v>81</v>
      </c>
      <c r="J5" s="66" t="s">
        <v>178</v>
      </c>
      <c r="K5" s="66" t="s">
        <v>265</v>
      </c>
      <c r="L5" s="66" t="s">
        <v>266</v>
      </c>
      <c r="M5" s="66" t="s">
        <v>181</v>
      </c>
      <c r="N5" s="66" t="s">
        <v>267</v>
      </c>
      <c r="O5" s="66" t="s">
        <v>183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8"/>
      <c r="B6" s="64"/>
      <c r="C6" s="64"/>
      <c r="D6" s="64"/>
      <c r="E6" s="65"/>
      <c r="F6" s="66"/>
      <c r="G6" s="66"/>
      <c r="H6" s="67"/>
      <c r="I6" s="65"/>
      <c r="J6" s="66"/>
      <c r="K6" s="66"/>
      <c r="L6" s="66"/>
      <c r="M6" s="66"/>
      <c r="N6" s="66"/>
      <c r="O6" s="6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8" t="s">
        <v>93</v>
      </c>
      <c r="B7" s="69">
        <v>7</v>
      </c>
      <c r="C7" s="69">
        <v>8</v>
      </c>
      <c r="D7" s="69">
        <v>9</v>
      </c>
      <c r="E7" s="69">
        <v>10</v>
      </c>
      <c r="F7" s="69">
        <v>11</v>
      </c>
      <c r="G7" s="69">
        <v>12</v>
      </c>
      <c r="H7" s="69">
        <v>13</v>
      </c>
      <c r="I7" s="69">
        <v>14</v>
      </c>
      <c r="J7" s="69">
        <v>15</v>
      </c>
      <c r="K7" s="69">
        <v>16</v>
      </c>
      <c r="L7" s="69">
        <v>17</v>
      </c>
      <c r="M7" s="69">
        <v>18</v>
      </c>
      <c r="N7" s="69">
        <v>19</v>
      </c>
      <c r="O7" s="69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4" customFormat="1" ht="28.5" customHeight="1">
      <c r="A8" s="70" t="str">
        <f>'2、部门收入总表'!B7</f>
        <v>岳阳县科学技术协会</v>
      </c>
      <c r="B8" s="71">
        <f>SUM(C8:H8)</f>
        <v>1.5</v>
      </c>
      <c r="C8" s="72">
        <v>1</v>
      </c>
      <c r="D8" s="72"/>
      <c r="E8" s="72"/>
      <c r="F8" s="72"/>
      <c r="G8" s="72"/>
      <c r="H8" s="73">
        <f>'8、基本-一般商品服务'!W8</f>
        <v>0.5</v>
      </c>
      <c r="I8" s="77">
        <f>SUM(J8:O8)</f>
        <v>1.46</v>
      </c>
      <c r="J8" s="78">
        <v>0.96</v>
      </c>
      <c r="K8" s="78"/>
      <c r="L8" s="78"/>
      <c r="M8" s="78"/>
      <c r="N8" s="78"/>
      <c r="O8" s="79">
        <f>H8</f>
        <v>0.5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</row>
    <row r="9" spans="1:250" ht="30.75" customHeight="1">
      <c r="A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4"/>
      <c r="D10" s="54"/>
      <c r="E10" s="54"/>
      <c r="F10" s="54"/>
      <c r="G10" s="54"/>
      <c r="H10" s="54"/>
      <c r="I10" s="54"/>
      <c r="J10" s="54"/>
      <c r="L10" s="54"/>
      <c r="N10" s="80"/>
      <c r="O10" s="5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4"/>
      <c r="G11" s="54"/>
      <c r="H11" s="54"/>
      <c r="I11" s="54"/>
      <c r="K11" s="54"/>
      <c r="O11" s="5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0:250" ht="12.75" customHeight="1">
      <c r="J13" s="54"/>
      <c r="O13" s="5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8.75390625" style="30" customWidth="1"/>
    <col min="2" max="2" width="16.625" style="30" customWidth="1"/>
    <col min="3" max="3" width="9.50390625" style="30" customWidth="1"/>
    <col min="4" max="4" width="9.25390625" style="30" customWidth="1"/>
    <col min="5" max="5" width="10.625" style="30" customWidth="1"/>
    <col min="6" max="7" width="23.625" style="30" customWidth="1"/>
    <col min="8" max="8" width="23.50390625" style="30" customWidth="1"/>
    <col min="9" max="9" width="20.625" style="30" customWidth="1"/>
    <col min="10" max="10" width="8.75390625" style="30" customWidth="1"/>
    <col min="11" max="16384" width="6.875" style="30" customWidth="1"/>
  </cols>
  <sheetData>
    <row r="1" spans="1:10" ht="18.75" customHeight="1">
      <c r="A1" s="31"/>
      <c r="B1" s="31"/>
      <c r="C1" s="31"/>
      <c r="D1" s="31"/>
      <c r="E1" s="32"/>
      <c r="F1" s="31"/>
      <c r="G1" s="31"/>
      <c r="H1" s="31"/>
      <c r="I1" s="31" t="s">
        <v>268</v>
      </c>
      <c r="J1" s="31"/>
    </row>
    <row r="2" spans="1:10" ht="18.75" customHeight="1">
      <c r="A2" s="33" t="s">
        <v>269</v>
      </c>
      <c r="B2" s="33"/>
      <c r="C2" s="33"/>
      <c r="D2" s="33"/>
      <c r="E2" s="33"/>
      <c r="F2" s="33"/>
      <c r="G2" s="33"/>
      <c r="H2" s="33"/>
      <c r="I2" s="33"/>
      <c r="J2" s="31"/>
    </row>
    <row r="3" spans="1:9" ht="18.75" customHeight="1">
      <c r="A3" s="6" t="s">
        <v>2</v>
      </c>
      <c r="I3" s="51" t="s">
        <v>78</v>
      </c>
    </row>
    <row r="4" spans="1:10" ht="32.25" customHeight="1">
      <c r="A4" s="34" t="s">
        <v>125</v>
      </c>
      <c r="B4" s="35" t="s">
        <v>80</v>
      </c>
      <c r="C4" s="36" t="s">
        <v>270</v>
      </c>
      <c r="D4" s="37"/>
      <c r="E4" s="38"/>
      <c r="F4" s="37" t="s">
        <v>271</v>
      </c>
      <c r="G4" s="36" t="s">
        <v>272</v>
      </c>
      <c r="H4" s="36" t="s">
        <v>273</v>
      </c>
      <c r="I4" s="37"/>
      <c r="J4" s="31"/>
    </row>
    <row r="5" spans="1:10" ht="24.75" customHeight="1">
      <c r="A5" s="34"/>
      <c r="B5" s="35"/>
      <c r="C5" s="39" t="s">
        <v>274</v>
      </c>
      <c r="D5" s="40" t="s">
        <v>107</v>
      </c>
      <c r="E5" s="41" t="s">
        <v>108</v>
      </c>
      <c r="F5" s="37"/>
      <c r="G5" s="36"/>
      <c r="H5" s="42" t="s">
        <v>275</v>
      </c>
      <c r="I5" s="52" t="s">
        <v>276</v>
      </c>
      <c r="J5" s="31"/>
    </row>
    <row r="6" spans="1:10" ht="24.75" customHeight="1">
      <c r="A6" s="43" t="s">
        <v>93</v>
      </c>
      <c r="B6" s="43" t="s">
        <v>93</v>
      </c>
      <c r="C6" s="44" t="s">
        <v>93</v>
      </c>
      <c r="D6" s="44" t="s">
        <v>93</v>
      </c>
      <c r="E6" s="44" t="s">
        <v>93</v>
      </c>
      <c r="F6" s="43" t="s">
        <v>93</v>
      </c>
      <c r="G6" s="43" t="s">
        <v>93</v>
      </c>
      <c r="H6" s="44" t="s">
        <v>93</v>
      </c>
      <c r="I6" s="43" t="s">
        <v>93</v>
      </c>
      <c r="J6" s="31"/>
    </row>
    <row r="7" spans="1:10" s="29" customFormat="1" ht="225" customHeight="1">
      <c r="A7" s="45">
        <f>'15、一般-工资福利'!D8</f>
        <v>287</v>
      </c>
      <c r="B7" s="46" t="str">
        <f>'28、三公'!A8</f>
        <v>岳阳县科学技术协会</v>
      </c>
      <c r="C7" s="47">
        <f>SUM(D7:E7)</f>
        <v>67.5</v>
      </c>
      <c r="D7" s="47">
        <f>'1、部门收支总表'!F6</f>
        <v>48.5</v>
      </c>
      <c r="E7" s="47">
        <f>'1、部门收支总表'!F10</f>
        <v>19</v>
      </c>
      <c r="F7" s="48" t="s">
        <v>277</v>
      </c>
      <c r="G7" s="48" t="s">
        <v>278</v>
      </c>
      <c r="H7" s="48" t="s">
        <v>279</v>
      </c>
      <c r="I7" s="53" t="s">
        <v>280</v>
      </c>
      <c r="J7" s="49"/>
    </row>
    <row r="8" spans="1:10" ht="49.5" customHeight="1">
      <c r="A8" s="49"/>
      <c r="B8" s="49"/>
      <c r="C8" s="49"/>
      <c r="D8" s="49"/>
      <c r="E8" s="50"/>
      <c r="F8" s="49"/>
      <c r="G8" s="49"/>
      <c r="H8" s="49"/>
      <c r="I8" s="49"/>
      <c r="J8" s="31"/>
    </row>
    <row r="9" spans="1:10" ht="18.75" customHeight="1">
      <c r="A9" s="31"/>
      <c r="B9" s="49"/>
      <c r="C9" s="49"/>
      <c r="D9" s="49"/>
      <c r="E9" s="32"/>
      <c r="F9" s="31"/>
      <c r="G9" s="31"/>
      <c r="H9" s="49"/>
      <c r="I9" s="49"/>
      <c r="J9" s="31"/>
    </row>
    <row r="10" spans="1:10" ht="18.75" customHeight="1">
      <c r="A10" s="31"/>
      <c r="B10" s="49"/>
      <c r="C10" s="49"/>
      <c r="D10" s="49"/>
      <c r="E10" s="50"/>
      <c r="F10" s="31"/>
      <c r="G10" s="31"/>
      <c r="H10" s="31"/>
      <c r="I10" s="31"/>
      <c r="J10" s="31"/>
    </row>
    <row r="11" spans="1:10" ht="18.75" customHeight="1">
      <c r="A11" s="31"/>
      <c r="B11" s="49"/>
      <c r="C11" s="31"/>
      <c r="D11" s="49"/>
      <c r="E11" s="32"/>
      <c r="F11" s="31"/>
      <c r="G11" s="31"/>
      <c r="H11" s="49"/>
      <c r="I11" s="49"/>
      <c r="J11" s="31"/>
    </row>
    <row r="12" spans="1:10" ht="18.75" customHeight="1">
      <c r="A12" s="31"/>
      <c r="B12" s="31"/>
      <c r="C12" s="49"/>
      <c r="D12" s="49"/>
      <c r="E12" s="32"/>
      <c r="F12" s="31"/>
      <c r="G12" s="31"/>
      <c r="H12" s="31"/>
      <c r="I12" s="31"/>
      <c r="J12" s="31"/>
    </row>
    <row r="13" spans="1:10" ht="18.75" customHeight="1">
      <c r="A13" s="31"/>
      <c r="B13" s="31"/>
      <c r="C13" s="49"/>
      <c r="D13" s="49"/>
      <c r="E13" s="50"/>
      <c r="F13" s="31"/>
      <c r="G13" s="49"/>
      <c r="H13" s="49"/>
      <c r="I13" s="31"/>
      <c r="J13" s="31"/>
    </row>
    <row r="14" spans="1:10" ht="18.75" customHeight="1">
      <c r="A14" s="31"/>
      <c r="B14" s="31"/>
      <c r="C14" s="31"/>
      <c r="D14" s="31"/>
      <c r="E14" s="32"/>
      <c r="F14" s="31"/>
      <c r="G14" s="31"/>
      <c r="H14" s="31"/>
      <c r="I14" s="31"/>
      <c r="J14" s="31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workbookViewId="0" topLeftCell="A1">
      <selection activeCell="F11" sqref="F11"/>
    </sheetView>
  </sheetViews>
  <sheetFormatPr defaultColWidth="6.875" defaultRowHeight="22.5" customHeight="1"/>
  <cols>
    <col min="1" max="3" width="3.375" style="495" customWidth="1"/>
    <col min="4" max="4" width="7.375" style="495" customWidth="1"/>
    <col min="5" max="5" width="21.75390625" style="495" customWidth="1"/>
    <col min="6" max="6" width="12.50390625" style="495" customWidth="1"/>
    <col min="7" max="7" width="11.625" style="495" customWidth="1"/>
    <col min="8" max="16" width="10.50390625" style="495" customWidth="1"/>
    <col min="17" max="247" width="6.75390625" style="495" customWidth="1"/>
    <col min="248" max="16384" width="6.875" style="496" customWidth="1"/>
  </cols>
  <sheetData>
    <row r="1" spans="2:247" ht="22.5" customHeight="1"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P1" s="512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98" t="s">
        <v>96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52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6" t="s">
        <v>2</v>
      </c>
      <c r="B3" s="499"/>
      <c r="C3" s="499"/>
      <c r="D3" s="500"/>
      <c r="E3" s="501"/>
      <c r="F3" s="500"/>
      <c r="G3" s="502"/>
      <c r="H3" s="502"/>
      <c r="I3" s="502"/>
      <c r="J3" s="500"/>
      <c r="K3" s="500"/>
      <c r="L3" s="500"/>
      <c r="O3" s="513" t="s">
        <v>78</v>
      </c>
      <c r="P3" s="513"/>
      <c r="Q3" s="50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503" t="s">
        <v>97</v>
      </c>
      <c r="B4" s="503"/>
      <c r="C4" s="503"/>
      <c r="D4" s="504" t="s">
        <v>79</v>
      </c>
      <c r="E4" s="505" t="s">
        <v>98</v>
      </c>
      <c r="F4" s="506" t="s">
        <v>99</v>
      </c>
      <c r="G4" s="507" t="s">
        <v>82</v>
      </c>
      <c r="H4" s="507"/>
      <c r="I4" s="507"/>
      <c r="J4" s="504" t="s">
        <v>83</v>
      </c>
      <c r="K4" s="504" t="s">
        <v>84</v>
      </c>
      <c r="L4" s="504" t="s">
        <v>85</v>
      </c>
      <c r="M4" s="504" t="s">
        <v>86</v>
      </c>
      <c r="N4" s="504" t="s">
        <v>87</v>
      </c>
      <c r="O4" s="514" t="s">
        <v>88</v>
      </c>
      <c r="P4" s="515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504" t="s">
        <v>100</v>
      </c>
      <c r="B5" s="504" t="s">
        <v>101</v>
      </c>
      <c r="C5" s="504" t="s">
        <v>102</v>
      </c>
      <c r="D5" s="504"/>
      <c r="E5" s="505"/>
      <c r="F5" s="504"/>
      <c r="G5" s="504" t="s">
        <v>90</v>
      </c>
      <c r="H5" s="504" t="s">
        <v>91</v>
      </c>
      <c r="I5" s="504" t="s">
        <v>92</v>
      </c>
      <c r="J5" s="504"/>
      <c r="K5" s="504"/>
      <c r="L5" s="504"/>
      <c r="M5" s="504"/>
      <c r="N5" s="504"/>
      <c r="O5" s="516"/>
      <c r="P5" s="51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508" t="s">
        <v>93</v>
      </c>
      <c r="B6" s="508" t="s">
        <v>93</v>
      </c>
      <c r="C6" s="508" t="s">
        <v>93</v>
      </c>
      <c r="D6" s="508" t="s">
        <v>93</v>
      </c>
      <c r="E6" s="508" t="s">
        <v>93</v>
      </c>
      <c r="F6" s="508">
        <v>1</v>
      </c>
      <c r="G6" s="508">
        <v>2</v>
      </c>
      <c r="H6" s="508">
        <v>3</v>
      </c>
      <c r="I6" s="508">
        <v>4</v>
      </c>
      <c r="J6" s="508">
        <v>5</v>
      </c>
      <c r="K6" s="508">
        <v>6</v>
      </c>
      <c r="L6" s="508">
        <v>7</v>
      </c>
      <c r="M6" s="508">
        <v>8</v>
      </c>
      <c r="N6" s="508">
        <v>9</v>
      </c>
      <c r="O6" s="518">
        <v>10</v>
      </c>
      <c r="P6" s="519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494" customFormat="1" ht="24.75" customHeight="1">
      <c r="A7" s="509" t="str">
        <f>'4、部门支出总表（分类）'!A8</f>
        <v>206</v>
      </c>
      <c r="B7" s="509" t="str">
        <f>'4、部门支出总表（分类）'!B8</f>
        <v>01</v>
      </c>
      <c r="C7" s="509" t="str">
        <f>'4、部门支出总表（分类）'!C8</f>
        <v>01</v>
      </c>
      <c r="D7" s="509">
        <f>'4、部门支出总表（分类）'!D8</f>
        <v>287</v>
      </c>
      <c r="E7" s="509" t="str">
        <f>'4、部门支出总表（分类）'!E8</f>
        <v>行政运行</v>
      </c>
      <c r="F7" s="510">
        <f>SUM(H7:P7)</f>
        <v>48.5</v>
      </c>
      <c r="G7" s="510">
        <f>SUM(H7:I7)</f>
        <v>48.5</v>
      </c>
      <c r="H7" s="510">
        <f>'13、一般预算支出'!F8</f>
        <v>48.5</v>
      </c>
      <c r="I7" s="510">
        <f>'12、财政拨款收支总表'!B8</f>
        <v>0</v>
      </c>
      <c r="J7" s="510"/>
      <c r="K7" s="510"/>
      <c r="L7" s="510"/>
      <c r="M7" s="510"/>
      <c r="N7" s="510"/>
      <c r="O7" s="510"/>
      <c r="P7" s="510"/>
      <c r="Q7" s="511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</row>
    <row r="8" spans="1:247" ht="27" customHeight="1">
      <c r="A8" s="509" t="str">
        <f>'4、部门支出总表（分类）'!A9</f>
        <v>206</v>
      </c>
      <c r="B8" s="509" t="str">
        <f>'4、部门支出总表（分类）'!B9</f>
        <v>01</v>
      </c>
      <c r="C8" s="509" t="str">
        <f>'4、部门支出总表（分类）'!C9</f>
        <v>02</v>
      </c>
      <c r="D8" s="509">
        <f>'4、部门支出总表（分类）'!D9</f>
        <v>287</v>
      </c>
      <c r="E8" s="509" t="str">
        <f>'4、部门支出总表（分类）'!E9</f>
        <v>一般行政管理事务</v>
      </c>
      <c r="F8" s="510">
        <f>SUM(H8:P8)</f>
        <v>19</v>
      </c>
      <c r="G8" s="510">
        <f>SUM(H8:I8)</f>
        <v>19</v>
      </c>
      <c r="H8" s="510">
        <f>'13、一般预算支出'!F9</f>
        <v>19</v>
      </c>
      <c r="I8" s="520"/>
      <c r="J8" s="520"/>
      <c r="K8" s="520"/>
      <c r="L8" s="520"/>
      <c r="M8" s="520"/>
      <c r="N8" s="520"/>
      <c r="O8" s="520"/>
      <c r="P8" s="520"/>
      <c r="Q8" s="51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16" s="81" customFormat="1" ht="22.5" customHeight="1">
      <c r="A9" s="365"/>
      <c r="B9" s="366"/>
      <c r="C9" s="365"/>
      <c r="D9" s="365"/>
      <c r="E9" s="367" t="s">
        <v>81</v>
      </c>
      <c r="F9" s="365">
        <v>67.5</v>
      </c>
      <c r="G9" s="365">
        <v>67.5</v>
      </c>
      <c r="H9" s="365">
        <v>67.5</v>
      </c>
      <c r="I9" s="365"/>
      <c r="J9" s="365"/>
      <c r="K9" s="365"/>
      <c r="L9" s="365"/>
      <c r="M9" s="365"/>
      <c r="N9" s="365"/>
      <c r="O9" s="365"/>
      <c r="P9" s="373"/>
    </row>
    <row r="10" spans="1:247" ht="22.5" customHeight="1">
      <c r="A10" s="511"/>
      <c r="B10" s="511"/>
      <c r="C10" s="511"/>
      <c r="D10" s="511"/>
      <c r="E10" s="511"/>
      <c r="H10" s="511"/>
      <c r="I10" s="511"/>
      <c r="J10" s="511"/>
      <c r="K10" s="511"/>
      <c r="L10" s="511"/>
      <c r="M10" s="511"/>
      <c r="N10" s="511"/>
      <c r="O10" s="51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511"/>
      <c r="B11" s="511"/>
      <c r="C11" s="511"/>
      <c r="D11" s="511"/>
      <c r="E11" s="511"/>
      <c r="F11" s="511"/>
      <c r="H11" s="511"/>
      <c r="I11" s="511"/>
      <c r="J11" s="511"/>
      <c r="K11" s="511"/>
      <c r="L11" s="511"/>
      <c r="M11" s="511"/>
      <c r="N11" s="511"/>
      <c r="O11" s="5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511"/>
      <c r="C12" s="511"/>
      <c r="D12" s="511"/>
      <c r="E12" s="511"/>
      <c r="H12" s="511"/>
      <c r="I12" s="511"/>
      <c r="J12" s="511"/>
      <c r="K12" s="511"/>
      <c r="L12" s="511"/>
      <c r="M12" s="511"/>
      <c r="N12" s="511"/>
      <c r="O12" s="51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511"/>
      <c r="D13" s="511"/>
      <c r="E13" s="511"/>
      <c r="I13" s="511"/>
      <c r="L13" s="511"/>
      <c r="M13" s="511"/>
      <c r="N13" s="51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511"/>
      <c r="E14" s="511"/>
      <c r="M14" s="51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511"/>
      <c r="L15" s="511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E9" sqref="E9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281</v>
      </c>
      <c r="O1" s="3"/>
      <c r="P1"/>
      <c r="Q1"/>
      <c r="R1"/>
      <c r="S1"/>
    </row>
    <row r="2" spans="1:19" ht="18.75" customHeight="1">
      <c r="A2" s="5" t="s">
        <v>282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18.75" customHeight="1">
      <c r="A3" s="6" t="s">
        <v>2</v>
      </c>
      <c r="N3" s="25" t="s">
        <v>78</v>
      </c>
      <c r="P3"/>
      <c r="Q3"/>
      <c r="R3"/>
      <c r="S3"/>
    </row>
    <row r="4" spans="1:19" ht="32.25" customHeight="1">
      <c r="A4" s="7" t="s">
        <v>125</v>
      </c>
      <c r="B4" s="8" t="s">
        <v>80</v>
      </c>
      <c r="C4" s="9" t="s">
        <v>283</v>
      </c>
      <c r="D4" s="7" t="s">
        <v>284</v>
      </c>
      <c r="E4" s="7" t="s">
        <v>285</v>
      </c>
      <c r="F4" s="7"/>
      <c r="G4" s="7" t="s">
        <v>286</v>
      </c>
      <c r="H4" s="10" t="s">
        <v>287</v>
      </c>
      <c r="I4" s="7" t="s">
        <v>288</v>
      </c>
      <c r="J4" s="7" t="s">
        <v>289</v>
      </c>
      <c r="K4" s="7" t="s">
        <v>290</v>
      </c>
      <c r="L4" s="7" t="s">
        <v>291</v>
      </c>
      <c r="M4" s="7" t="s">
        <v>292</v>
      </c>
      <c r="N4" s="7" t="s">
        <v>293</v>
      </c>
      <c r="O4" s="3"/>
      <c r="P4"/>
      <c r="Q4"/>
      <c r="R4"/>
      <c r="S4"/>
    </row>
    <row r="5" spans="1:19" ht="24.75" customHeight="1">
      <c r="A5" s="7"/>
      <c r="B5" s="11"/>
      <c r="C5" s="9"/>
      <c r="D5" s="7"/>
      <c r="E5" s="7" t="s">
        <v>166</v>
      </c>
      <c r="F5" s="12" t="s">
        <v>294</v>
      </c>
      <c r="G5" s="7"/>
      <c r="H5" s="10"/>
      <c r="I5" s="7"/>
      <c r="J5" s="7"/>
      <c r="K5" s="7"/>
      <c r="L5" s="7"/>
      <c r="M5" s="7"/>
      <c r="N5" s="7"/>
      <c r="O5" s="3"/>
      <c r="P5"/>
      <c r="Q5"/>
      <c r="R5"/>
      <c r="S5"/>
    </row>
    <row r="6" spans="1:19" ht="9.75" customHeight="1">
      <c r="A6" s="13" t="s">
        <v>93</v>
      </c>
      <c r="B6" s="13" t="s">
        <v>93</v>
      </c>
      <c r="C6" s="13" t="s">
        <v>93</v>
      </c>
      <c r="D6" s="14" t="s">
        <v>93</v>
      </c>
      <c r="E6" s="15" t="s">
        <v>93</v>
      </c>
      <c r="F6" s="15" t="s">
        <v>93</v>
      </c>
      <c r="G6" s="14" t="s">
        <v>93</v>
      </c>
      <c r="H6" s="13" t="s">
        <v>93</v>
      </c>
      <c r="I6" s="13" t="s">
        <v>93</v>
      </c>
      <c r="J6" s="13" t="s">
        <v>93</v>
      </c>
      <c r="K6" s="14" t="s">
        <v>93</v>
      </c>
      <c r="L6" s="14" t="s">
        <v>93</v>
      </c>
      <c r="M6" s="14" t="s">
        <v>93</v>
      </c>
      <c r="N6" s="13" t="s">
        <v>93</v>
      </c>
      <c r="O6" s="3"/>
      <c r="P6"/>
      <c r="Q6"/>
      <c r="R6"/>
      <c r="S6"/>
    </row>
    <row r="7" spans="1:19" s="1" customFormat="1" ht="30.75" customHeight="1">
      <c r="A7" s="16">
        <f>'29、整体绩效'!A7</f>
        <v>287</v>
      </c>
      <c r="B7" s="17" t="str">
        <f>'29、整体绩效'!B7</f>
        <v>岳阳县科学技术协会</v>
      </c>
      <c r="C7" s="17" t="str">
        <f>'21、项目明细表'!C7</f>
        <v>科普项目</v>
      </c>
      <c r="D7" s="18" t="s">
        <v>295</v>
      </c>
      <c r="E7" s="19">
        <f>F7</f>
        <v>19</v>
      </c>
      <c r="F7" s="20">
        <f>'21、项目明细表'!E7</f>
        <v>19</v>
      </c>
      <c r="G7" s="21"/>
      <c r="H7" s="22"/>
      <c r="I7" s="22"/>
      <c r="J7" s="22"/>
      <c r="K7" s="22"/>
      <c r="L7" s="26"/>
      <c r="M7" s="27" t="s">
        <v>296</v>
      </c>
      <c r="N7" s="27"/>
      <c r="O7" s="23"/>
      <c r="P7" s="28"/>
      <c r="Q7" s="28"/>
      <c r="R7" s="28"/>
      <c r="S7" s="28"/>
    </row>
    <row r="8" spans="1:19" ht="45" customHeight="1">
      <c r="A8" s="23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3"/>
      <c r="P8"/>
      <c r="Q8"/>
      <c r="R8"/>
      <c r="S8"/>
    </row>
    <row r="9" spans="1:19" ht="18.75" customHeight="1">
      <c r="A9" s="3"/>
      <c r="B9" s="3"/>
      <c r="C9" s="23"/>
      <c r="D9" s="23"/>
      <c r="E9" s="23"/>
      <c r="F9" s="23"/>
      <c r="G9" s="24"/>
      <c r="H9" s="23"/>
      <c r="I9" s="23"/>
      <c r="J9" s="23"/>
      <c r="K9" s="23"/>
      <c r="L9" s="23"/>
      <c r="M9" s="23"/>
      <c r="N9" s="23"/>
      <c r="O9" s="3"/>
      <c r="P9"/>
      <c r="Q9"/>
      <c r="R9"/>
      <c r="S9"/>
    </row>
    <row r="10" spans="1:19" ht="18.75" customHeight="1">
      <c r="A10" s="3"/>
      <c r="B10" s="3"/>
      <c r="C10" s="23"/>
      <c r="D10" s="23"/>
      <c r="E10" s="23"/>
      <c r="F10" s="23"/>
      <c r="G10" s="24"/>
      <c r="H10" s="3"/>
      <c r="I10" s="3"/>
      <c r="J10" s="3"/>
      <c r="K10" s="23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3"/>
      <c r="D11" s="23"/>
      <c r="E11" s="23"/>
      <c r="F11" s="23"/>
      <c r="G11" s="24"/>
      <c r="H11" s="3"/>
      <c r="I11" s="3"/>
      <c r="J11" s="3"/>
      <c r="K11" s="23"/>
      <c r="L11" s="3"/>
      <c r="M11" s="3"/>
      <c r="N11" s="23"/>
      <c r="O11" s="3"/>
      <c r="P11"/>
      <c r="Q11"/>
      <c r="R11"/>
      <c r="S11"/>
    </row>
    <row r="12" spans="1:19" ht="18.75" customHeight="1">
      <c r="A12" s="3"/>
      <c r="B12" s="3"/>
      <c r="C12" s="3"/>
      <c r="D12" s="23"/>
      <c r="E12" s="23"/>
      <c r="F12" s="23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4"/>
      <c r="H13" s="3"/>
      <c r="I13" s="3"/>
      <c r="J13" s="3"/>
      <c r="K13" s="3"/>
      <c r="L13" s="3"/>
      <c r="M13" s="23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3" sqref="A3"/>
    </sheetView>
  </sheetViews>
  <sheetFormatPr defaultColWidth="6.875" defaultRowHeight="18.75" customHeight="1"/>
  <cols>
    <col min="1" max="3" width="3.50390625" style="453" customWidth="1"/>
    <col min="4" max="4" width="7.125" style="453" customWidth="1"/>
    <col min="5" max="5" width="25.625" style="454" customWidth="1"/>
    <col min="6" max="6" width="9.75390625" style="455" customWidth="1"/>
    <col min="7" max="10" width="8.50390625" style="455" customWidth="1"/>
    <col min="11" max="12" width="8.625" style="455" customWidth="1"/>
    <col min="13" max="17" width="8.00390625" style="455" customWidth="1"/>
    <col min="18" max="18" width="8.00390625" style="456" customWidth="1"/>
    <col min="19" max="21" width="8.00390625" style="457" customWidth="1"/>
    <col min="22" max="16384" width="6.875" style="456" customWidth="1"/>
  </cols>
  <sheetData>
    <row r="1" spans="1:21" ht="24.75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S1" s="485"/>
      <c r="T1" s="485"/>
      <c r="U1" s="432" t="s">
        <v>103</v>
      </c>
    </row>
    <row r="2" spans="1:21" ht="24.75" customHeight="1">
      <c r="A2" s="458" t="s">
        <v>104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</row>
    <row r="3" spans="1:21" s="451" customFormat="1" ht="24.75" customHeight="1">
      <c r="A3" s="6" t="s">
        <v>2</v>
      </c>
      <c r="B3" s="459"/>
      <c r="C3" s="460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79"/>
      <c r="Q3" s="479"/>
      <c r="S3" s="486"/>
      <c r="T3" s="487" t="s">
        <v>78</v>
      </c>
      <c r="U3" s="487"/>
    </row>
    <row r="4" spans="1:21" s="451" customFormat="1" ht="21.75" customHeight="1">
      <c r="A4" s="461" t="s">
        <v>105</v>
      </c>
      <c r="B4" s="461"/>
      <c r="C4" s="462"/>
      <c r="D4" s="463" t="s">
        <v>79</v>
      </c>
      <c r="E4" s="464" t="s">
        <v>98</v>
      </c>
      <c r="F4" s="465" t="s">
        <v>106</v>
      </c>
      <c r="G4" s="466" t="s">
        <v>107</v>
      </c>
      <c r="H4" s="461"/>
      <c r="I4" s="461"/>
      <c r="J4" s="462"/>
      <c r="K4" s="480" t="s">
        <v>108</v>
      </c>
      <c r="L4" s="480"/>
      <c r="M4" s="480"/>
      <c r="N4" s="480"/>
      <c r="O4" s="480"/>
      <c r="P4" s="480"/>
      <c r="Q4" s="480"/>
      <c r="R4" s="480"/>
      <c r="S4" s="488" t="s">
        <v>109</v>
      </c>
      <c r="T4" s="489" t="s">
        <v>110</v>
      </c>
      <c r="U4" s="489" t="s">
        <v>111</v>
      </c>
    </row>
    <row r="5" spans="1:21" s="451" customFormat="1" ht="21.75" customHeight="1">
      <c r="A5" s="467" t="s">
        <v>100</v>
      </c>
      <c r="B5" s="463" t="s">
        <v>101</v>
      </c>
      <c r="C5" s="463" t="s">
        <v>102</v>
      </c>
      <c r="D5" s="463"/>
      <c r="E5" s="464"/>
      <c r="F5" s="465"/>
      <c r="G5" s="463" t="s">
        <v>81</v>
      </c>
      <c r="H5" s="463" t="s">
        <v>112</v>
      </c>
      <c r="I5" s="463" t="s">
        <v>113</v>
      </c>
      <c r="J5" s="465" t="s">
        <v>114</v>
      </c>
      <c r="K5" s="481" t="s">
        <v>81</v>
      </c>
      <c r="L5" s="482" t="s">
        <v>115</v>
      </c>
      <c r="M5" s="482" t="s">
        <v>116</v>
      </c>
      <c r="N5" s="481" t="s">
        <v>117</v>
      </c>
      <c r="O5" s="483" t="s">
        <v>118</v>
      </c>
      <c r="P5" s="483" t="s">
        <v>119</v>
      </c>
      <c r="Q5" s="483" t="s">
        <v>120</v>
      </c>
      <c r="R5" s="483" t="s">
        <v>121</v>
      </c>
      <c r="S5" s="490"/>
      <c r="T5" s="491"/>
      <c r="U5" s="491"/>
    </row>
    <row r="6" spans="1:21" ht="29.25" customHeight="1">
      <c r="A6" s="467"/>
      <c r="B6" s="463"/>
      <c r="C6" s="463"/>
      <c r="D6" s="463"/>
      <c r="E6" s="468"/>
      <c r="F6" s="469" t="s">
        <v>99</v>
      </c>
      <c r="G6" s="463"/>
      <c r="H6" s="463"/>
      <c r="I6" s="463"/>
      <c r="J6" s="465"/>
      <c r="K6" s="465"/>
      <c r="L6" s="484"/>
      <c r="M6" s="484"/>
      <c r="N6" s="465"/>
      <c r="O6" s="481"/>
      <c r="P6" s="481"/>
      <c r="Q6" s="481"/>
      <c r="R6" s="481"/>
      <c r="S6" s="491"/>
      <c r="T6" s="491"/>
      <c r="U6" s="491"/>
    </row>
    <row r="7" spans="1:21" ht="24.75" customHeight="1">
      <c r="A7" s="470" t="s">
        <v>93</v>
      </c>
      <c r="B7" s="470" t="s">
        <v>93</v>
      </c>
      <c r="C7" s="470" t="s">
        <v>93</v>
      </c>
      <c r="D7" s="470" t="s">
        <v>93</v>
      </c>
      <c r="E7" s="470" t="s">
        <v>93</v>
      </c>
      <c r="F7" s="471">
        <v>1</v>
      </c>
      <c r="G7" s="470">
        <v>2</v>
      </c>
      <c r="H7" s="470">
        <v>3</v>
      </c>
      <c r="I7" s="470">
        <v>4</v>
      </c>
      <c r="J7" s="470">
        <v>5</v>
      </c>
      <c r="K7" s="470">
        <v>6</v>
      </c>
      <c r="L7" s="470">
        <v>7</v>
      </c>
      <c r="M7" s="470">
        <v>8</v>
      </c>
      <c r="N7" s="470">
        <v>9</v>
      </c>
      <c r="O7" s="470">
        <v>10</v>
      </c>
      <c r="P7" s="470">
        <v>11</v>
      </c>
      <c r="Q7" s="470">
        <v>12</v>
      </c>
      <c r="R7" s="470">
        <v>13</v>
      </c>
      <c r="S7" s="471">
        <v>14</v>
      </c>
      <c r="T7" s="471">
        <v>15</v>
      </c>
      <c r="U7" s="471">
        <v>16</v>
      </c>
    </row>
    <row r="8" spans="1:21" s="452" customFormat="1" ht="24.75" customHeight="1">
      <c r="A8" s="472" t="str">
        <f>'15、一般-工资福利'!A8</f>
        <v>206</v>
      </c>
      <c r="B8" s="472" t="str">
        <f>'15、一般-工资福利'!B8</f>
        <v>01</v>
      </c>
      <c r="C8" s="472" t="str">
        <f>'15、一般-工资福利'!C8</f>
        <v>01</v>
      </c>
      <c r="D8" s="472">
        <f>'15、一般-工资福利'!D8</f>
        <v>287</v>
      </c>
      <c r="E8" s="472" t="str">
        <f>'15、一般-工资福利'!E8</f>
        <v>行政运行</v>
      </c>
      <c r="F8" s="368">
        <f>'13、一般预算支出'!F8</f>
        <v>48.5</v>
      </c>
      <c r="G8" s="368">
        <f>'13、一般预算支出'!G8</f>
        <v>48.5</v>
      </c>
      <c r="H8" s="368">
        <f>'13、一般预算支出'!H8</f>
        <v>35.9</v>
      </c>
      <c r="I8" s="368">
        <f>'13、一般预算支出'!I8</f>
        <v>6.000000000000001</v>
      </c>
      <c r="J8" s="368">
        <f>'13、一般预算支出'!J8</f>
        <v>6.6</v>
      </c>
      <c r="K8" s="368">
        <f>'13、一般预算支出'!K8</f>
        <v>0</v>
      </c>
      <c r="L8" s="368">
        <f>'13、一般预算支出'!L8</f>
        <v>0</v>
      </c>
      <c r="M8" s="368">
        <f>'13、一般预算支出'!M8</f>
        <v>0</v>
      </c>
      <c r="N8" s="368">
        <f>'13、一般预算支出'!N8</f>
        <v>0</v>
      </c>
      <c r="O8" s="368">
        <f>'13、一般预算支出'!O8</f>
        <v>0</v>
      </c>
      <c r="P8" s="368">
        <f>'13、一般预算支出'!P8</f>
        <v>0</v>
      </c>
      <c r="Q8" s="368">
        <f>'13、一般预算支出'!Q8</f>
        <v>0</v>
      </c>
      <c r="R8" s="368">
        <f>'13、一般预算支出'!R8</f>
        <v>0</v>
      </c>
      <c r="S8" s="368">
        <f>'13、一般预算支出'!S8</f>
        <v>0</v>
      </c>
      <c r="T8" s="368">
        <f>'13、一般预算支出'!T8</f>
        <v>0</v>
      </c>
      <c r="U8" s="368">
        <f>'13、一般预算支出'!S8</f>
        <v>0</v>
      </c>
    </row>
    <row r="9" spans="1:21" ht="25.5" customHeight="1">
      <c r="A9" s="473" t="str">
        <f>A8</f>
        <v>206</v>
      </c>
      <c r="B9" s="473" t="str">
        <f>B8</f>
        <v>01</v>
      </c>
      <c r="C9" s="473" t="s">
        <v>122</v>
      </c>
      <c r="D9" s="473">
        <f>D8</f>
        <v>287</v>
      </c>
      <c r="E9" s="474" t="str">
        <f>'21、项目明细表'!B7</f>
        <v>一般行政管理事务</v>
      </c>
      <c r="F9" s="475">
        <f>K9</f>
        <v>19</v>
      </c>
      <c r="G9" s="475"/>
      <c r="H9" s="475"/>
      <c r="I9" s="475"/>
      <c r="J9" s="475"/>
      <c r="K9" s="475">
        <f>SUM(L9:R9)</f>
        <v>19</v>
      </c>
      <c r="L9" s="475">
        <f>'13、一般预算支出'!L9</f>
        <v>19</v>
      </c>
      <c r="M9" s="475">
        <f>'13、一般预算支出'!M9</f>
        <v>0</v>
      </c>
      <c r="N9" s="475">
        <f>'13、一般预算支出'!N9</f>
        <v>0</v>
      </c>
      <c r="O9" s="475">
        <f>'13、一般预算支出'!O9</f>
        <v>0</v>
      </c>
      <c r="P9" s="475">
        <f>'13、一般预算支出'!P9</f>
        <v>0</v>
      </c>
      <c r="Q9" s="475">
        <f>'13、一般预算支出'!Q9</f>
        <v>0</v>
      </c>
      <c r="R9" s="475">
        <f>'13、一般预算支出'!R9</f>
        <v>0</v>
      </c>
      <c r="S9" s="475"/>
      <c r="T9" s="475"/>
      <c r="U9" s="475">
        <f>'13、一般预算支出'!U9</f>
        <v>0</v>
      </c>
    </row>
    <row r="10" spans="1:21" s="81" customFormat="1" ht="22.5" customHeight="1">
      <c r="A10" s="365"/>
      <c r="B10" s="366"/>
      <c r="C10" s="365"/>
      <c r="D10" s="365"/>
      <c r="E10" s="367" t="s">
        <v>81</v>
      </c>
      <c r="F10" s="365">
        <v>67.5</v>
      </c>
      <c r="G10" s="368">
        <v>48.5</v>
      </c>
      <c r="H10" s="369">
        <v>35.9</v>
      </c>
      <c r="I10" s="369">
        <v>6</v>
      </c>
      <c r="J10" s="369">
        <v>6.6</v>
      </c>
      <c r="K10" s="369">
        <v>19</v>
      </c>
      <c r="L10" s="369">
        <v>19</v>
      </c>
      <c r="M10" s="365"/>
      <c r="N10" s="365"/>
      <c r="O10" s="365"/>
      <c r="P10" s="373"/>
      <c r="Q10" s="365"/>
      <c r="R10" s="365"/>
      <c r="S10" s="365"/>
      <c r="T10" s="365"/>
      <c r="U10" s="365"/>
    </row>
    <row r="11" spans="1:21" ht="18.75" customHeight="1">
      <c r="A11" s="476"/>
      <c r="B11" s="476"/>
      <c r="C11" s="476"/>
      <c r="D11" s="476"/>
      <c r="E11" s="477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92"/>
      <c r="S11" s="493"/>
      <c r="T11" s="493"/>
      <c r="U11" s="493"/>
    </row>
    <row r="12" spans="4:21" ht="18.75" customHeight="1">
      <c r="D12" s="476"/>
      <c r="E12" s="477"/>
      <c r="F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92"/>
      <c r="S12" s="493"/>
      <c r="T12" s="493"/>
      <c r="U12" s="493"/>
    </row>
    <row r="13" spans="4:20" ht="18.75" customHeight="1">
      <c r="D13" s="476"/>
      <c r="E13" s="477"/>
      <c r="F13" s="478"/>
      <c r="J13" s="478"/>
      <c r="K13" s="478"/>
      <c r="L13" s="478"/>
      <c r="M13" s="478"/>
      <c r="N13" s="478"/>
      <c r="O13" s="478"/>
      <c r="P13" s="478"/>
      <c r="Q13" s="478"/>
      <c r="R13" s="492"/>
      <c r="S13" s="493"/>
      <c r="T13" s="493"/>
    </row>
    <row r="14" spans="4:20" ht="18.75" customHeight="1">
      <c r="D14" s="476"/>
      <c r="F14" s="478"/>
      <c r="J14" s="478"/>
      <c r="L14" s="478"/>
      <c r="M14" s="478"/>
      <c r="N14" s="478"/>
      <c r="O14" s="478"/>
      <c r="P14" s="478"/>
      <c r="Q14" s="478"/>
      <c r="R14" s="492"/>
      <c r="S14" s="493"/>
      <c r="T14" s="493"/>
    </row>
    <row r="15" spans="6:19" ht="18.75" customHeight="1">
      <c r="F15" s="478"/>
      <c r="O15" s="478"/>
      <c r="P15" s="478"/>
      <c r="Q15" s="478"/>
      <c r="S15" s="493"/>
    </row>
    <row r="16" spans="6:17" ht="18.75" customHeight="1">
      <c r="F16" s="478"/>
      <c r="O16" s="478"/>
      <c r="P16" s="478"/>
      <c r="Q16" s="478"/>
    </row>
    <row r="17" spans="1:22" ht="18.75" customHeight="1">
      <c r="A17"/>
      <c r="B17"/>
      <c r="C17"/>
      <c r="D17"/>
      <c r="E17"/>
      <c r="F17"/>
      <c r="O17" s="478"/>
      <c r="P17"/>
      <c r="Q17"/>
      <c r="R17"/>
      <c r="S17"/>
      <c r="T17"/>
      <c r="U17"/>
      <c r="V17"/>
    </row>
    <row r="18" spans="1:22" ht="18.75" customHeight="1">
      <c r="A18"/>
      <c r="B18"/>
      <c r="C18"/>
      <c r="D18"/>
      <c r="E18"/>
      <c r="F18"/>
      <c r="G18" s="478"/>
      <c r="P18"/>
      <c r="Q18"/>
      <c r="R18"/>
      <c r="S18"/>
      <c r="T18"/>
      <c r="U18"/>
      <c r="V18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F10" sqref="F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432" t="s">
        <v>123</v>
      </c>
    </row>
    <row r="2" spans="1:21" ht="24.75" customHeight="1">
      <c r="A2" s="83" t="s">
        <v>124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9.5" customHeight="1">
      <c r="A3" s="6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450" t="s">
        <v>78</v>
      </c>
      <c r="U3" s="450"/>
    </row>
    <row r="4" spans="1:21" ht="27.75" customHeight="1">
      <c r="A4" s="84" t="s">
        <v>105</v>
      </c>
      <c r="B4" s="85"/>
      <c r="C4" s="86"/>
      <c r="D4" s="87" t="s">
        <v>125</v>
      </c>
      <c r="E4" s="87" t="s">
        <v>126</v>
      </c>
      <c r="F4" s="87" t="s">
        <v>99</v>
      </c>
      <c r="G4" s="88" t="s">
        <v>127</v>
      </c>
      <c r="H4" s="88" t="s">
        <v>128</v>
      </c>
      <c r="I4" s="88" t="s">
        <v>129</v>
      </c>
      <c r="J4" s="88" t="s">
        <v>130</v>
      </c>
      <c r="K4" s="88" t="s">
        <v>131</v>
      </c>
      <c r="L4" s="88" t="s">
        <v>132</v>
      </c>
      <c r="M4" s="88" t="s">
        <v>116</v>
      </c>
      <c r="N4" s="88" t="s">
        <v>133</v>
      </c>
      <c r="O4" s="88" t="s">
        <v>114</v>
      </c>
      <c r="P4" s="88" t="s">
        <v>118</v>
      </c>
      <c r="Q4" s="88" t="s">
        <v>117</v>
      </c>
      <c r="R4" s="88" t="s">
        <v>134</v>
      </c>
      <c r="S4" s="88" t="s">
        <v>135</v>
      </c>
      <c r="T4" s="88" t="s">
        <v>136</v>
      </c>
      <c r="U4" s="88" t="s">
        <v>121</v>
      </c>
    </row>
    <row r="5" spans="1:21" ht="13.5" customHeight="1">
      <c r="A5" s="87" t="s">
        <v>100</v>
      </c>
      <c r="B5" s="87" t="s">
        <v>101</v>
      </c>
      <c r="C5" s="87" t="s">
        <v>102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28" customFormat="1" ht="29.25" customHeight="1">
      <c r="A7" s="128" t="str">
        <f>'6、基本-工资福利'!A8</f>
        <v>206</v>
      </c>
      <c r="B7" s="128" t="str">
        <f>'6、基本-工资福利'!B8</f>
        <v>01</v>
      </c>
      <c r="C7" s="128" t="str">
        <f>'6、基本-工资福利'!C8</f>
        <v>01</v>
      </c>
      <c r="D7" s="128">
        <f>'6、基本-工资福利'!D8</f>
        <v>287</v>
      </c>
      <c r="E7" s="128" t="str">
        <f>'6、基本-工资福利'!E8</f>
        <v>行政运行</v>
      </c>
      <c r="F7" s="128">
        <f>SUM(G7:U7)</f>
        <v>48.5</v>
      </c>
      <c r="G7" s="128">
        <f>'13、一般预算支出'!H8</f>
        <v>35.9</v>
      </c>
      <c r="H7" s="91">
        <f>'13、一般预算支出'!I8+'13、一般预算支出'!L8</f>
        <v>6.000000000000001</v>
      </c>
      <c r="I7" s="91">
        <f>'13、一般预算支出'!Q8</f>
        <v>0</v>
      </c>
      <c r="J7" s="91">
        <f>'13、一般预算支出'!P8</f>
        <v>0</v>
      </c>
      <c r="K7" s="91"/>
      <c r="L7" s="91">
        <f>'13、一般预算支出'!M8</f>
        <v>0</v>
      </c>
      <c r="M7" s="91">
        <f>'13、一般预算支出'!N8</f>
        <v>0</v>
      </c>
      <c r="N7" s="91">
        <f>'13、一般预算支出'!O8</f>
        <v>0</v>
      </c>
      <c r="O7" s="91">
        <f>'13、一般预算支出'!J8</f>
        <v>6.6</v>
      </c>
      <c r="P7" s="91">
        <f>'13、一般预算支出'!Q8</f>
        <v>0</v>
      </c>
      <c r="Q7" s="91">
        <f>'13、一般预算支出'!R8</f>
        <v>0</v>
      </c>
      <c r="R7" s="91">
        <f>'13、一般预算支出'!S8</f>
        <v>0</v>
      </c>
      <c r="S7" s="91">
        <f>'13、一般预算支出'!T8</f>
        <v>0</v>
      </c>
      <c r="T7" s="91">
        <f>'13、一般预算支出'!U8</f>
        <v>0</v>
      </c>
      <c r="U7" s="91">
        <f>'13、一般预算支出'!V8</f>
        <v>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A3" sqref="A3"/>
    </sheetView>
  </sheetViews>
  <sheetFormatPr defaultColWidth="6.75390625" defaultRowHeight="22.5" customHeight="1"/>
  <cols>
    <col min="1" max="3" width="3.625" style="433" customWidth="1"/>
    <col min="4" max="4" width="7.25390625" style="433" customWidth="1"/>
    <col min="5" max="5" width="19.50390625" style="433" customWidth="1"/>
    <col min="6" max="6" width="9.00390625" style="433" customWidth="1"/>
    <col min="7" max="7" width="8.50390625" style="433" customWidth="1"/>
    <col min="8" max="12" width="7.50390625" style="433" customWidth="1"/>
    <col min="13" max="13" width="7.50390625" style="434" customWidth="1"/>
    <col min="14" max="14" width="8.50390625" style="433" customWidth="1"/>
    <col min="15" max="23" width="7.50390625" style="433" customWidth="1"/>
    <col min="24" max="24" width="8.125" style="433" customWidth="1"/>
    <col min="25" max="27" width="7.50390625" style="433" customWidth="1"/>
    <col min="28" max="16384" width="6.75390625" style="433" customWidth="1"/>
  </cols>
  <sheetData>
    <row r="1" spans="2:28" ht="22.5" customHeight="1"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AA1" s="445" t="s">
        <v>137</v>
      </c>
      <c r="AB1" s="446"/>
    </row>
    <row r="2" spans="1:27" ht="22.5" customHeight="1">
      <c r="A2" s="436" t="s">
        <v>138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</row>
    <row r="3" spans="1:28" ht="22.5" customHeight="1">
      <c r="A3" s="6" t="s">
        <v>2</v>
      </c>
      <c r="B3" s="437"/>
      <c r="C3" s="437"/>
      <c r="D3" s="438"/>
      <c r="E3" s="438"/>
      <c r="F3" s="438"/>
      <c r="G3" s="438"/>
      <c r="H3" s="438"/>
      <c r="I3" s="438"/>
      <c r="J3" s="438"/>
      <c r="K3" s="438"/>
      <c r="L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Z3" s="447" t="s">
        <v>78</v>
      </c>
      <c r="AA3" s="447"/>
      <c r="AB3" s="448"/>
    </row>
    <row r="4" spans="1:27" ht="27" customHeight="1">
      <c r="A4" s="439" t="s">
        <v>97</v>
      </c>
      <c r="B4" s="439"/>
      <c r="C4" s="439"/>
      <c r="D4" s="440" t="s">
        <v>79</v>
      </c>
      <c r="E4" s="440" t="s">
        <v>98</v>
      </c>
      <c r="F4" s="440" t="s">
        <v>99</v>
      </c>
      <c r="G4" s="441" t="s">
        <v>139</v>
      </c>
      <c r="H4" s="441"/>
      <c r="I4" s="441"/>
      <c r="J4" s="441"/>
      <c r="K4" s="441"/>
      <c r="L4" s="441"/>
      <c r="M4" s="441"/>
      <c r="N4" s="441"/>
      <c r="O4" s="441" t="s">
        <v>140</v>
      </c>
      <c r="P4" s="441"/>
      <c r="Q4" s="441"/>
      <c r="R4" s="441"/>
      <c r="S4" s="441"/>
      <c r="T4" s="441"/>
      <c r="U4" s="441"/>
      <c r="V4" s="441"/>
      <c r="W4" s="321" t="s">
        <v>141</v>
      </c>
      <c r="X4" s="440" t="s">
        <v>142</v>
      </c>
      <c r="Y4" s="440"/>
      <c r="Z4" s="440"/>
      <c r="AA4" s="440"/>
    </row>
    <row r="5" spans="1:27" ht="27" customHeight="1">
      <c r="A5" s="440" t="s">
        <v>100</v>
      </c>
      <c r="B5" s="440" t="s">
        <v>101</v>
      </c>
      <c r="C5" s="440" t="s">
        <v>102</v>
      </c>
      <c r="D5" s="440"/>
      <c r="E5" s="440"/>
      <c r="F5" s="440"/>
      <c r="G5" s="440" t="s">
        <v>81</v>
      </c>
      <c r="H5" s="440" t="s">
        <v>143</v>
      </c>
      <c r="I5" s="440" t="s">
        <v>144</v>
      </c>
      <c r="J5" s="440" t="s">
        <v>145</v>
      </c>
      <c r="K5" s="440" t="s">
        <v>146</v>
      </c>
      <c r="L5" s="317" t="s">
        <v>147</v>
      </c>
      <c r="M5" s="440" t="s">
        <v>148</v>
      </c>
      <c r="N5" s="440" t="s">
        <v>149</v>
      </c>
      <c r="O5" s="440" t="s">
        <v>81</v>
      </c>
      <c r="P5" s="440" t="s">
        <v>150</v>
      </c>
      <c r="Q5" s="440" t="s">
        <v>151</v>
      </c>
      <c r="R5" s="440" t="s">
        <v>152</v>
      </c>
      <c r="S5" s="317" t="s">
        <v>153</v>
      </c>
      <c r="T5" s="440" t="s">
        <v>154</v>
      </c>
      <c r="U5" s="440" t="s">
        <v>155</v>
      </c>
      <c r="V5" s="440" t="s">
        <v>156</v>
      </c>
      <c r="W5" s="322"/>
      <c r="X5" s="440" t="s">
        <v>81</v>
      </c>
      <c r="Y5" s="440" t="s">
        <v>157</v>
      </c>
      <c r="Z5" s="440" t="s">
        <v>158</v>
      </c>
      <c r="AA5" s="440" t="s">
        <v>142</v>
      </c>
    </row>
    <row r="6" spans="1:27" ht="27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317"/>
      <c r="M6" s="440"/>
      <c r="N6" s="440"/>
      <c r="O6" s="440"/>
      <c r="P6" s="440"/>
      <c r="Q6" s="440"/>
      <c r="R6" s="440"/>
      <c r="S6" s="317"/>
      <c r="T6" s="440"/>
      <c r="U6" s="440"/>
      <c r="V6" s="440"/>
      <c r="W6" s="323"/>
      <c r="X6" s="440"/>
      <c r="Y6" s="440"/>
      <c r="Z6" s="440"/>
      <c r="AA6" s="440"/>
    </row>
    <row r="7" spans="1:27" ht="22.5" customHeight="1">
      <c r="A7" s="439" t="s">
        <v>93</v>
      </c>
      <c r="B7" s="439" t="s">
        <v>93</v>
      </c>
      <c r="C7" s="439" t="s">
        <v>93</v>
      </c>
      <c r="D7" s="439" t="s">
        <v>93</v>
      </c>
      <c r="E7" s="439" t="s">
        <v>93</v>
      </c>
      <c r="F7" s="439">
        <v>1</v>
      </c>
      <c r="G7" s="439">
        <v>2</v>
      </c>
      <c r="H7" s="439">
        <v>3</v>
      </c>
      <c r="I7" s="439">
        <v>4</v>
      </c>
      <c r="J7" s="439">
        <v>5</v>
      </c>
      <c r="K7" s="439">
        <v>6</v>
      </c>
      <c r="L7" s="439">
        <v>7</v>
      </c>
      <c r="M7" s="439">
        <v>8</v>
      </c>
      <c r="N7" s="439">
        <v>9</v>
      </c>
      <c r="O7" s="439">
        <v>10</v>
      </c>
      <c r="P7" s="439">
        <v>11</v>
      </c>
      <c r="Q7" s="439">
        <v>12</v>
      </c>
      <c r="R7" s="439">
        <v>13</v>
      </c>
      <c r="S7" s="439">
        <v>14</v>
      </c>
      <c r="T7" s="439">
        <v>15</v>
      </c>
      <c r="U7" s="439">
        <v>16</v>
      </c>
      <c r="V7" s="439">
        <v>17</v>
      </c>
      <c r="W7" s="439">
        <v>18</v>
      </c>
      <c r="X7" s="439">
        <v>19</v>
      </c>
      <c r="Y7" s="439">
        <v>20</v>
      </c>
      <c r="Z7" s="439">
        <v>21</v>
      </c>
      <c r="AA7" s="439">
        <v>22</v>
      </c>
    </row>
    <row r="8" spans="1:256" s="28" customFormat="1" ht="26.25" customHeight="1">
      <c r="A8" s="442" t="str">
        <f>'15、一般-工资福利'!A8</f>
        <v>206</v>
      </c>
      <c r="B8" s="442" t="str">
        <f>'15、一般-工资福利'!B8</f>
        <v>01</v>
      </c>
      <c r="C8" s="442" t="str">
        <f>'15、一般-工资福利'!C8</f>
        <v>01</v>
      </c>
      <c r="D8" s="442">
        <f>'15、一般-工资福利'!D8</f>
        <v>287</v>
      </c>
      <c r="E8" s="442" t="str">
        <f>'15、一般-工资福利'!E8</f>
        <v>行政运行</v>
      </c>
      <c r="F8" s="442">
        <f>'15、一般-工资福利'!F8</f>
        <v>35.9</v>
      </c>
      <c r="G8" s="442">
        <f>'15、一般-工资福利'!G8</f>
        <v>26.4</v>
      </c>
      <c r="H8" s="442">
        <f>'15、一般-工资福利'!H8</f>
        <v>17.2</v>
      </c>
      <c r="I8" s="442">
        <f>'15、一般-工资福利'!I8</f>
        <v>0</v>
      </c>
      <c r="J8" s="442">
        <f>'15、一般-工资福利'!J8</f>
        <v>9.2</v>
      </c>
      <c r="K8" s="442">
        <f>'15、一般-工资福利'!K8</f>
        <v>0</v>
      </c>
      <c r="L8" s="442">
        <f>'15、一般-工资福利'!L8</f>
        <v>0</v>
      </c>
      <c r="M8" s="442">
        <f>'15、一般-工资福利'!M8</f>
        <v>0</v>
      </c>
      <c r="N8" s="442">
        <f>'15、一般-工资福利'!N8</f>
        <v>0</v>
      </c>
      <c r="O8" s="442">
        <f>'15、一般-工资福利'!O8</f>
        <v>6.499999999999999</v>
      </c>
      <c r="P8" s="442">
        <f>'15、一般-工资福利'!P8</f>
        <v>4.3</v>
      </c>
      <c r="Q8" s="442">
        <f>'15、一般-工资福利'!Q8</f>
        <v>1.9</v>
      </c>
      <c r="R8" s="442">
        <f>'15、一般-工资福利'!R8</f>
        <v>0</v>
      </c>
      <c r="S8" s="442">
        <f>'15、一般-工资福利'!S8</f>
        <v>0</v>
      </c>
      <c r="T8" s="442">
        <f>'15、一般-工资福利'!T8</f>
        <v>0.3</v>
      </c>
      <c r="U8" s="442">
        <f>'15、一般-工资福利'!U8</f>
        <v>0</v>
      </c>
      <c r="V8" s="442">
        <f>'15、一般-工资福利'!V8</f>
        <v>0</v>
      </c>
      <c r="W8" s="442">
        <f>'15、一般-工资福利'!W8</f>
        <v>3</v>
      </c>
      <c r="X8" s="442">
        <f>'15、一般-工资福利'!X8</f>
        <v>0</v>
      </c>
      <c r="Y8" s="442">
        <f>'15、一般-工资福利'!Y8</f>
        <v>0</v>
      </c>
      <c r="Z8" s="442">
        <f>'15、一般-工资福利'!Z8</f>
        <v>0</v>
      </c>
      <c r="AA8" s="442">
        <f>'15、一般-工资福利'!AA8</f>
        <v>0</v>
      </c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  <c r="BD8" s="449"/>
      <c r="BE8" s="449"/>
      <c r="BF8" s="449"/>
      <c r="BG8" s="449"/>
      <c r="BH8" s="449"/>
      <c r="BI8" s="449"/>
      <c r="BJ8" s="449"/>
      <c r="BK8" s="449"/>
      <c r="BL8" s="449"/>
      <c r="BM8" s="449"/>
      <c r="BN8" s="449"/>
      <c r="BO8" s="449"/>
      <c r="BP8" s="449"/>
      <c r="BQ8" s="449"/>
      <c r="BR8" s="449"/>
      <c r="BS8" s="449"/>
      <c r="BT8" s="449"/>
      <c r="BU8" s="449"/>
      <c r="BV8" s="449"/>
      <c r="BW8" s="449"/>
      <c r="BX8" s="449"/>
      <c r="BY8" s="449"/>
      <c r="BZ8" s="449"/>
      <c r="CA8" s="449"/>
      <c r="CB8" s="449"/>
      <c r="CC8" s="449"/>
      <c r="CD8" s="449"/>
      <c r="CE8" s="449"/>
      <c r="CF8" s="449"/>
      <c r="CG8" s="449"/>
      <c r="CH8" s="449"/>
      <c r="CI8" s="449"/>
      <c r="CJ8" s="449"/>
      <c r="CK8" s="449"/>
      <c r="CL8" s="449"/>
      <c r="CM8" s="449"/>
      <c r="CN8" s="449"/>
      <c r="CO8" s="449"/>
      <c r="CP8" s="449"/>
      <c r="CQ8" s="449"/>
      <c r="CR8" s="449"/>
      <c r="CS8" s="449"/>
      <c r="CT8" s="449"/>
      <c r="CU8" s="449"/>
      <c r="CV8" s="449"/>
      <c r="CW8" s="449"/>
      <c r="CX8" s="449"/>
      <c r="CY8" s="449"/>
      <c r="CZ8" s="449"/>
      <c r="DA8" s="449"/>
      <c r="DB8" s="449"/>
      <c r="DC8" s="449"/>
      <c r="DD8" s="449"/>
      <c r="DE8" s="449"/>
      <c r="DF8" s="449"/>
      <c r="DG8" s="449"/>
      <c r="DH8" s="449"/>
      <c r="DI8" s="449"/>
      <c r="DJ8" s="449"/>
      <c r="DK8" s="449"/>
      <c r="DL8" s="449"/>
      <c r="DM8" s="449"/>
      <c r="DN8" s="449"/>
      <c r="DO8" s="449"/>
      <c r="DP8" s="449"/>
      <c r="DQ8" s="449"/>
      <c r="DR8" s="449"/>
      <c r="DS8" s="449"/>
      <c r="DT8" s="449"/>
      <c r="DU8" s="449"/>
      <c r="DV8" s="449"/>
      <c r="DW8" s="449"/>
      <c r="DX8" s="449"/>
      <c r="DY8" s="449"/>
      <c r="DZ8" s="449"/>
      <c r="EA8" s="449"/>
      <c r="EB8" s="449"/>
      <c r="EC8" s="449"/>
      <c r="ED8" s="449"/>
      <c r="EE8" s="449"/>
      <c r="EF8" s="449"/>
      <c r="EG8" s="449"/>
      <c r="EH8" s="449"/>
      <c r="EI8" s="449"/>
      <c r="EJ8" s="449"/>
      <c r="EK8" s="449"/>
      <c r="EL8" s="449"/>
      <c r="EM8" s="449"/>
      <c r="EN8" s="449"/>
      <c r="EO8" s="449"/>
      <c r="EP8" s="449"/>
      <c r="EQ8" s="449"/>
      <c r="ER8" s="449"/>
      <c r="ES8" s="449"/>
      <c r="ET8" s="449"/>
      <c r="EU8" s="449"/>
      <c r="EV8" s="449"/>
      <c r="EW8" s="449"/>
      <c r="EX8" s="449"/>
      <c r="EY8" s="449"/>
      <c r="EZ8" s="449"/>
      <c r="FA8" s="449"/>
      <c r="FB8" s="449"/>
      <c r="FC8" s="449"/>
      <c r="FD8" s="449"/>
      <c r="FE8" s="449"/>
      <c r="FF8" s="449"/>
      <c r="FG8" s="449"/>
      <c r="FH8" s="449"/>
      <c r="FI8" s="449"/>
      <c r="FJ8" s="449"/>
      <c r="FK8" s="449"/>
      <c r="FL8" s="449"/>
      <c r="FM8" s="449"/>
      <c r="FN8" s="449"/>
      <c r="FO8" s="449"/>
      <c r="FP8" s="449"/>
      <c r="FQ8" s="449"/>
      <c r="FR8" s="449"/>
      <c r="FS8" s="449"/>
      <c r="FT8" s="449"/>
      <c r="FU8" s="449"/>
      <c r="FV8" s="449"/>
      <c r="FW8" s="449"/>
      <c r="FX8" s="449"/>
      <c r="FY8" s="449"/>
      <c r="FZ8" s="449"/>
      <c r="GA8" s="449"/>
      <c r="GB8" s="449"/>
      <c r="GC8" s="449"/>
      <c r="GD8" s="449"/>
      <c r="GE8" s="449"/>
      <c r="GF8" s="449"/>
      <c r="GG8" s="449"/>
      <c r="GH8" s="449"/>
      <c r="GI8" s="449"/>
      <c r="GJ8" s="449"/>
      <c r="GK8" s="449"/>
      <c r="GL8" s="449"/>
      <c r="GM8" s="449"/>
      <c r="GN8" s="449"/>
      <c r="GO8" s="449"/>
      <c r="GP8" s="449"/>
      <c r="GQ8" s="449"/>
      <c r="GR8" s="449"/>
      <c r="GS8" s="449"/>
      <c r="GT8" s="449"/>
      <c r="GU8" s="449"/>
      <c r="GV8" s="449"/>
      <c r="GW8" s="449"/>
      <c r="GX8" s="449"/>
      <c r="GY8" s="449"/>
      <c r="GZ8" s="449"/>
      <c r="HA8" s="449"/>
      <c r="HB8" s="449"/>
      <c r="HC8" s="449"/>
      <c r="HD8" s="449"/>
      <c r="HE8" s="449"/>
      <c r="HF8" s="449"/>
      <c r="HG8" s="449"/>
      <c r="HH8" s="449"/>
      <c r="HI8" s="449"/>
      <c r="HJ8" s="449"/>
      <c r="HK8" s="449"/>
      <c r="HL8" s="449"/>
      <c r="HM8" s="449"/>
      <c r="HN8" s="449"/>
      <c r="HO8" s="449"/>
      <c r="HP8" s="449"/>
      <c r="HQ8" s="449"/>
      <c r="HR8" s="449"/>
      <c r="HS8" s="449"/>
      <c r="HT8" s="449"/>
      <c r="HU8" s="449"/>
      <c r="HV8" s="449"/>
      <c r="HW8" s="449"/>
      <c r="HX8" s="449"/>
      <c r="HY8" s="449"/>
      <c r="HZ8" s="449"/>
      <c r="IA8" s="449"/>
      <c r="IB8" s="449"/>
      <c r="IC8" s="449"/>
      <c r="ID8" s="449"/>
      <c r="IE8" s="449"/>
      <c r="IF8" s="449"/>
      <c r="IG8" s="449"/>
      <c r="IH8" s="449"/>
      <c r="II8" s="449"/>
      <c r="IJ8" s="449"/>
      <c r="IK8" s="449"/>
      <c r="IL8" s="449"/>
      <c r="IM8" s="449"/>
      <c r="IN8" s="449"/>
      <c r="IO8" s="449"/>
      <c r="IP8" s="449"/>
      <c r="IQ8" s="449"/>
      <c r="IR8" s="449"/>
      <c r="IS8" s="449"/>
      <c r="IT8" s="449"/>
      <c r="IU8" s="449"/>
      <c r="IV8" s="449"/>
    </row>
    <row r="9" spans="1:28" ht="22.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4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</row>
    <row r="10" spans="1:28" ht="22.5" customHeight="1">
      <c r="A10" s="443"/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</row>
    <row r="11" spans="1:27" ht="22.5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</row>
    <row r="12" spans="1:27" ht="22.5" customHeight="1">
      <c r="A12" s="443"/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</row>
    <row r="13" spans="1:26" ht="22.5" customHeight="1">
      <c r="A13" s="443"/>
      <c r="B13" s="443"/>
      <c r="C13" s="443"/>
      <c r="D13" s="443"/>
      <c r="E13" s="443"/>
      <c r="F13" s="443"/>
      <c r="J13" s="443"/>
      <c r="K13" s="443"/>
      <c r="L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</row>
    <row r="14" spans="1:25" ht="22.5" customHeight="1">
      <c r="A14" s="443"/>
      <c r="B14" s="443"/>
      <c r="C14" s="443"/>
      <c r="D14" s="443"/>
      <c r="E14" s="443"/>
      <c r="F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</row>
    <row r="15" spans="15:24" ht="22.5" customHeight="1">
      <c r="O15" s="443"/>
      <c r="P15" s="443"/>
      <c r="Q15" s="443"/>
      <c r="R15" s="443"/>
      <c r="S15" s="443"/>
      <c r="T15" s="443"/>
      <c r="U15" s="443"/>
      <c r="V15" s="443"/>
      <c r="W15" s="443"/>
      <c r="X15" s="443"/>
    </row>
    <row r="16" spans="15:17" ht="22.5" customHeight="1">
      <c r="O16" s="443"/>
      <c r="P16" s="443"/>
      <c r="Q16" s="443"/>
    </row>
    <row r="1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32" t="s">
        <v>159</v>
      </c>
    </row>
    <row r="2" spans="1:14" ht="33" customHeight="1">
      <c r="A2" s="299" t="s">
        <v>160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14.25" customHeight="1">
      <c r="A3" s="6" t="s">
        <v>2</v>
      </c>
      <c r="M3" s="416" t="s">
        <v>78</v>
      </c>
      <c r="N3" s="416"/>
    </row>
    <row r="4" spans="1:14" ht="22.5" customHeight="1">
      <c r="A4" s="257" t="s">
        <v>97</v>
      </c>
      <c r="B4" s="257"/>
      <c r="C4" s="257"/>
      <c r="D4" s="88" t="s">
        <v>125</v>
      </c>
      <c r="E4" s="88" t="s">
        <v>80</v>
      </c>
      <c r="F4" s="88" t="s">
        <v>81</v>
      </c>
      <c r="G4" s="88" t="s">
        <v>127</v>
      </c>
      <c r="H4" s="88"/>
      <c r="I4" s="88"/>
      <c r="J4" s="88"/>
      <c r="K4" s="88"/>
      <c r="L4" s="88" t="s">
        <v>131</v>
      </c>
      <c r="M4" s="88"/>
      <c r="N4" s="88"/>
    </row>
    <row r="5" spans="1:14" ht="17.25" customHeight="1">
      <c r="A5" s="88" t="s">
        <v>100</v>
      </c>
      <c r="B5" s="91" t="s">
        <v>101</v>
      </c>
      <c r="C5" s="88" t="s">
        <v>102</v>
      </c>
      <c r="D5" s="88"/>
      <c r="E5" s="88"/>
      <c r="F5" s="88"/>
      <c r="G5" s="88" t="s">
        <v>161</v>
      </c>
      <c r="H5" s="88" t="s">
        <v>162</v>
      </c>
      <c r="I5" s="88" t="s">
        <v>140</v>
      </c>
      <c r="J5" s="88" t="s">
        <v>141</v>
      </c>
      <c r="K5" s="88" t="s">
        <v>142</v>
      </c>
      <c r="L5" s="88" t="s">
        <v>161</v>
      </c>
      <c r="M5" s="88" t="s">
        <v>112</v>
      </c>
      <c r="N5" s="88" t="s">
        <v>163</v>
      </c>
    </row>
    <row r="6" spans="1:14" ht="20.25" customHeight="1">
      <c r="A6" s="88"/>
      <c r="B6" s="91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28" customFormat="1" ht="29.25" customHeight="1">
      <c r="A7" s="128" t="str">
        <f>'16、工资福利(政府预算)(2)'!A7</f>
        <v>206</v>
      </c>
      <c r="B7" s="128" t="str">
        <f>'16、工资福利(政府预算)(2)'!B7</f>
        <v>01</v>
      </c>
      <c r="C7" s="128" t="str">
        <f>'16、工资福利(政府预算)(2)'!C7</f>
        <v>01</v>
      </c>
      <c r="D7" s="128">
        <f>'16、工资福利(政府预算)(2)'!D7</f>
        <v>287</v>
      </c>
      <c r="E7" s="128" t="str">
        <f>'16、工资福利(政府预算)(2)'!E7</f>
        <v>行政运行</v>
      </c>
      <c r="F7" s="128">
        <f>'16、工资福利(政府预算)(2)'!F7</f>
        <v>35.9</v>
      </c>
      <c r="G7" s="128">
        <f>'16、工资福利(政府预算)(2)'!G7</f>
        <v>35.9</v>
      </c>
      <c r="H7" s="128">
        <f>'16、工资福利(政府预算)(2)'!H7</f>
        <v>26.4</v>
      </c>
      <c r="I7" s="128">
        <f>'16、工资福利(政府预算)(2)'!I7</f>
        <v>6.499999999999999</v>
      </c>
      <c r="J7" s="128">
        <f>'16、工资福利(政府预算)(2)'!J7</f>
        <v>3</v>
      </c>
      <c r="K7" s="128">
        <f>'16、工资福利(政府预算)(2)'!K7</f>
        <v>0</v>
      </c>
      <c r="L7" s="128">
        <f>'16、工资福利(政府预算)(2)'!L7</f>
        <v>0</v>
      </c>
      <c r="M7" s="128">
        <f>'16、工资福利(政府预算)(2)'!M7</f>
        <v>0</v>
      </c>
      <c r="N7" s="128">
        <f>'16、工资福利(政府预算)(2)'!N7</f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showGridLines="0" showZeros="0" workbookViewId="0" topLeftCell="A1">
      <selection activeCell="B9" sqref="B9"/>
    </sheetView>
  </sheetViews>
  <sheetFormatPr defaultColWidth="6.75390625" defaultRowHeight="22.5" customHeight="1"/>
  <cols>
    <col min="1" max="3" width="3.625" style="418" customWidth="1"/>
    <col min="4" max="4" width="10.00390625" style="418" customWidth="1"/>
    <col min="5" max="5" width="17.375" style="418" customWidth="1"/>
    <col min="6" max="6" width="8.125" style="418" customWidth="1"/>
    <col min="7" max="21" width="6.50390625" style="418" customWidth="1"/>
    <col min="22" max="25" width="6.875" style="418" customWidth="1"/>
    <col min="26" max="26" width="6.50390625" style="418" customWidth="1"/>
    <col min="27" max="16384" width="6.75390625" style="418" customWidth="1"/>
  </cols>
  <sheetData>
    <row r="1" spans="2:26" ht="22.5" customHeight="1"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T1" s="427"/>
      <c r="V1" s="427"/>
      <c r="W1" s="427"/>
      <c r="X1" s="427"/>
      <c r="Y1" s="429" t="s">
        <v>164</v>
      </c>
      <c r="Z1" s="429"/>
    </row>
    <row r="2" spans="1:26" ht="22.5" customHeight="1">
      <c r="A2" s="420" t="s">
        <v>165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</row>
    <row r="3" spans="1:26" ht="22.5" customHeight="1">
      <c r="A3" s="6" t="s">
        <v>2</v>
      </c>
      <c r="B3" s="421"/>
      <c r="C3" s="421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V3" s="428"/>
      <c r="W3" s="428"/>
      <c r="X3" s="428"/>
      <c r="Y3" s="430" t="s">
        <v>3</v>
      </c>
      <c r="Z3" s="430"/>
    </row>
    <row r="4" spans="1:26" ht="22.5" customHeight="1">
      <c r="A4" s="423" t="s">
        <v>97</v>
      </c>
      <c r="B4" s="423"/>
      <c r="C4" s="423"/>
      <c r="D4" s="424" t="s">
        <v>79</v>
      </c>
      <c r="E4" s="424" t="s">
        <v>98</v>
      </c>
      <c r="F4" s="424" t="s">
        <v>166</v>
      </c>
      <c r="G4" s="424" t="s">
        <v>167</v>
      </c>
      <c r="H4" s="424" t="s">
        <v>168</v>
      </c>
      <c r="I4" s="424" t="s">
        <v>169</v>
      </c>
      <c r="J4" s="424" t="s">
        <v>170</v>
      </c>
      <c r="K4" s="424" t="s">
        <v>171</v>
      </c>
      <c r="L4" s="424" t="s">
        <v>172</v>
      </c>
      <c r="M4" s="424" t="s">
        <v>173</v>
      </c>
      <c r="N4" s="424" t="s">
        <v>174</v>
      </c>
      <c r="O4" s="424" t="s">
        <v>175</v>
      </c>
      <c r="P4" s="424" t="s">
        <v>176</v>
      </c>
      <c r="Q4" s="424" t="s">
        <v>177</v>
      </c>
      <c r="R4" s="424" t="s">
        <v>178</v>
      </c>
      <c r="S4" s="424" t="s">
        <v>179</v>
      </c>
      <c r="T4" s="424" t="s">
        <v>180</v>
      </c>
      <c r="U4" s="424" t="s">
        <v>181</v>
      </c>
      <c r="V4" s="424" t="s">
        <v>182</v>
      </c>
      <c r="W4" s="424" t="s">
        <v>183</v>
      </c>
      <c r="X4" s="424" t="s">
        <v>184</v>
      </c>
      <c r="Y4" s="424" t="s">
        <v>185</v>
      </c>
      <c r="Z4" s="431" t="s">
        <v>186</v>
      </c>
    </row>
    <row r="5" spans="1:26" ht="13.5" customHeight="1">
      <c r="A5" s="424" t="s">
        <v>100</v>
      </c>
      <c r="B5" s="424" t="s">
        <v>101</v>
      </c>
      <c r="C5" s="424" t="s">
        <v>102</v>
      </c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31"/>
    </row>
    <row r="6" spans="1:26" ht="13.5" customHeight="1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31"/>
    </row>
    <row r="7" spans="1:26" ht="22.5" customHeight="1">
      <c r="A7" s="423" t="s">
        <v>93</v>
      </c>
      <c r="B7" s="423" t="s">
        <v>93</v>
      </c>
      <c r="C7" s="423" t="s">
        <v>93</v>
      </c>
      <c r="D7" s="423" t="s">
        <v>93</v>
      </c>
      <c r="E7" s="423" t="s">
        <v>93</v>
      </c>
      <c r="F7" s="423">
        <v>1</v>
      </c>
      <c r="G7" s="423">
        <v>2</v>
      </c>
      <c r="H7" s="423">
        <v>3</v>
      </c>
      <c r="I7" s="423">
        <v>4</v>
      </c>
      <c r="J7" s="423">
        <v>5</v>
      </c>
      <c r="K7" s="423">
        <v>6</v>
      </c>
      <c r="L7" s="423">
        <v>7</v>
      </c>
      <c r="M7" s="423">
        <v>8</v>
      </c>
      <c r="N7" s="423">
        <v>9</v>
      </c>
      <c r="O7" s="423">
        <v>10</v>
      </c>
      <c r="P7" s="423">
        <v>11</v>
      </c>
      <c r="Q7" s="423">
        <v>12</v>
      </c>
      <c r="R7" s="423">
        <v>13</v>
      </c>
      <c r="S7" s="423">
        <v>14</v>
      </c>
      <c r="T7" s="423">
        <v>15</v>
      </c>
      <c r="U7" s="423">
        <v>16</v>
      </c>
      <c r="V7" s="423">
        <v>17</v>
      </c>
      <c r="W7" s="423">
        <v>18</v>
      </c>
      <c r="X7" s="423">
        <v>19</v>
      </c>
      <c r="Y7" s="423">
        <v>20</v>
      </c>
      <c r="Z7" s="423">
        <v>21</v>
      </c>
    </row>
    <row r="8" spans="1:26" s="417" customFormat="1" ht="26.25" customHeight="1">
      <c r="A8" s="425" t="str">
        <f>'17、一般-商品和服务'!A8</f>
        <v>206</v>
      </c>
      <c r="B8" s="425" t="str">
        <f>'17、一般-商品和服务'!B8</f>
        <v>01</v>
      </c>
      <c r="C8" s="425" t="str">
        <f>'17、一般-商品和服务'!C8</f>
        <v>01</v>
      </c>
      <c r="D8" s="425">
        <f>'17、一般-商品和服务'!D8</f>
        <v>287</v>
      </c>
      <c r="E8" s="425" t="str">
        <f>'17、一般-商品和服务'!E8</f>
        <v>行政运行</v>
      </c>
      <c r="F8" s="426">
        <f>'17、一般-商品和服务'!F8</f>
        <v>6.000000000000001</v>
      </c>
      <c r="G8" s="425">
        <f>'17、一般-商品和服务'!G8</f>
        <v>0.36</v>
      </c>
      <c r="H8" s="425">
        <f>'17、一般-商品和服务'!H8</f>
        <v>0.08</v>
      </c>
      <c r="I8" s="425">
        <f>'17、一般-商品和服务'!I8</f>
        <v>0.06</v>
      </c>
      <c r="J8" s="425">
        <f>'17、一般-商品和服务'!J8</f>
        <v>0.24</v>
      </c>
      <c r="K8" s="425">
        <f>'17、一般-商品和服务'!K8</f>
        <v>0.4</v>
      </c>
      <c r="L8" s="425">
        <f>'17、一般-商品和服务'!L8</f>
        <v>0.28</v>
      </c>
      <c r="M8" s="425">
        <f>'17、一般-商品和服务'!M8</f>
        <v>0.48</v>
      </c>
      <c r="N8" s="425">
        <f>'17、一般-商品和服务'!N8</f>
        <v>0</v>
      </c>
      <c r="O8" s="425">
        <f>'17、一般-商品和服务'!O8</f>
        <v>0.08</v>
      </c>
      <c r="P8" s="425">
        <f>'17、一般-商品和服务'!P8</f>
        <v>0</v>
      </c>
      <c r="Q8" s="425">
        <f>'17、一般-商品和服务'!Q8</f>
        <v>0.14</v>
      </c>
      <c r="R8" s="425">
        <f>'17、一般-商品和服务'!R8</f>
        <v>0.2</v>
      </c>
      <c r="S8" s="425">
        <f>'17、一般-商品和服务'!S8</f>
        <v>0</v>
      </c>
      <c r="T8" s="425">
        <f>'17、一般-商品和服务'!T8</f>
        <v>0</v>
      </c>
      <c r="U8" s="425">
        <f>'17、一般-商品和服务'!U8</f>
        <v>0</v>
      </c>
      <c r="V8" s="425">
        <f>'17、一般-商品和服务'!V8</f>
        <v>2.9</v>
      </c>
      <c r="W8" s="425">
        <f>'17、一般-商品和服务'!W8</f>
        <v>0.5</v>
      </c>
      <c r="X8" s="425">
        <f>'17、一般-商品和服务'!X8</f>
        <v>0</v>
      </c>
      <c r="Y8" s="425">
        <f>'17、一般-商品和服务'!Y8</f>
        <v>0</v>
      </c>
      <c r="Z8" s="425">
        <f>'17、一般-商品和服务'!Z8</f>
        <v>0.28</v>
      </c>
    </row>
    <row r="9" spans="3:27" ht="22.5" customHeight="1">
      <c r="C9" s="417"/>
      <c r="D9" s="417"/>
      <c r="E9" s="417" t="s">
        <v>187</v>
      </c>
      <c r="F9" s="417"/>
      <c r="G9" s="417"/>
      <c r="I9" s="417"/>
      <c r="J9" s="417"/>
      <c r="K9" s="417"/>
      <c r="L9" s="417"/>
      <c r="M9" s="417"/>
      <c r="N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</row>
    <row r="10" spans="1:26" ht="22.5" customHeight="1">
      <c r="A10" s="417"/>
      <c r="C10" s="417"/>
      <c r="D10" s="417"/>
      <c r="E10" s="417"/>
      <c r="F10" s="417"/>
      <c r="J10" s="417"/>
      <c r="K10" s="417"/>
      <c r="L10" s="417"/>
      <c r="M10" s="417"/>
      <c r="P10" s="417"/>
      <c r="Q10" s="417"/>
      <c r="R10" s="417"/>
      <c r="S10" s="417"/>
      <c r="T10" s="417"/>
      <c r="Z10" s="417"/>
    </row>
    <row r="11" spans="1:26" ht="22.5" customHeight="1">
      <c r="A11" s="417"/>
      <c r="B11" s="417"/>
      <c r="D11" s="417"/>
      <c r="E11" s="417"/>
      <c r="K11" s="417"/>
      <c r="L11" s="417"/>
      <c r="M11" s="417"/>
      <c r="P11" s="417"/>
      <c r="Q11" s="417"/>
      <c r="R11" s="417"/>
      <c r="S11" s="417"/>
      <c r="T11" s="417"/>
      <c r="Z11" s="417"/>
    </row>
    <row r="12" spans="2:26" ht="22.5" customHeight="1">
      <c r="B12" s="417"/>
      <c r="C12" s="417"/>
      <c r="E12" s="417"/>
      <c r="K12" s="417"/>
      <c r="L12" s="417"/>
      <c r="M12" s="417"/>
      <c r="P12" s="417"/>
      <c r="Q12" s="417"/>
      <c r="R12" s="417"/>
      <c r="S12" s="417"/>
      <c r="Z12" s="417"/>
    </row>
    <row r="13" spans="11:19" ht="22.5" customHeight="1">
      <c r="K13" s="417"/>
      <c r="L13" s="417"/>
      <c r="M13" s="417"/>
      <c r="S13" s="417"/>
    </row>
    <row r="14" spans="11:13" ht="22.5" customHeight="1">
      <c r="K14" s="417"/>
      <c r="L14" s="417"/>
      <c r="M14" s="417"/>
    </row>
    <row r="15" spans="1:27" ht="22.5" customHeight="1">
      <c r="A15"/>
      <c r="B15"/>
      <c r="C15"/>
      <c r="D15"/>
      <c r="E15"/>
      <c r="F15"/>
      <c r="G15"/>
      <c r="H15"/>
      <c r="I15"/>
      <c r="J15"/>
      <c r="K15" s="41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A8" sqref="A8:IV9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188</v>
      </c>
    </row>
    <row r="2" spans="1:20" ht="33.75" customHeight="1">
      <c r="A2" s="83" t="s">
        <v>189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4.25" customHeight="1">
      <c r="A3" s="6" t="s">
        <v>2</v>
      </c>
      <c r="S3" s="416" t="s">
        <v>78</v>
      </c>
      <c r="T3" s="416"/>
    </row>
    <row r="4" spans="1:20" ht="22.5" customHeight="1">
      <c r="A4" s="281" t="s">
        <v>97</v>
      </c>
      <c r="B4" s="281"/>
      <c r="C4" s="281"/>
      <c r="D4" s="88" t="s">
        <v>190</v>
      </c>
      <c r="E4" s="88" t="s">
        <v>126</v>
      </c>
      <c r="F4" s="87" t="s">
        <v>166</v>
      </c>
      <c r="G4" s="88" t="s">
        <v>128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 t="s">
        <v>131</v>
      </c>
      <c r="S4" s="88"/>
      <c r="T4" s="88"/>
    </row>
    <row r="5" spans="1:20" ht="14.25" customHeight="1">
      <c r="A5" s="281"/>
      <c r="B5" s="281"/>
      <c r="C5" s="281"/>
      <c r="D5" s="88"/>
      <c r="E5" s="88"/>
      <c r="F5" s="89"/>
      <c r="G5" s="88" t="s">
        <v>90</v>
      </c>
      <c r="H5" s="88" t="s">
        <v>191</v>
      </c>
      <c r="I5" s="88" t="s">
        <v>176</v>
      </c>
      <c r="J5" s="88" t="s">
        <v>177</v>
      </c>
      <c r="K5" s="88" t="s">
        <v>192</v>
      </c>
      <c r="L5" s="88" t="s">
        <v>193</v>
      </c>
      <c r="M5" s="88" t="s">
        <v>178</v>
      </c>
      <c r="N5" s="88" t="s">
        <v>194</v>
      </c>
      <c r="O5" s="88" t="s">
        <v>181</v>
      </c>
      <c r="P5" s="88" t="s">
        <v>195</v>
      </c>
      <c r="Q5" s="88" t="s">
        <v>196</v>
      </c>
      <c r="R5" s="88" t="s">
        <v>90</v>
      </c>
      <c r="S5" s="88" t="s">
        <v>197</v>
      </c>
      <c r="T5" s="88" t="s">
        <v>163</v>
      </c>
    </row>
    <row r="6" spans="1:20" ht="42.75" customHeight="1">
      <c r="A6" s="88" t="s">
        <v>100</v>
      </c>
      <c r="B6" s="88" t="s">
        <v>101</v>
      </c>
      <c r="C6" s="88" t="s">
        <v>102</v>
      </c>
      <c r="D6" s="88"/>
      <c r="E6" s="88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1:20" s="28" customFormat="1" ht="35.25" customHeight="1">
      <c r="A7" s="128" t="str">
        <f>'18、商品服务(政府预算)(2)'!A7</f>
        <v>206</v>
      </c>
      <c r="B7" s="128" t="str">
        <f>'18、商品服务(政府预算)(2)'!B7</f>
        <v>01</v>
      </c>
      <c r="C7" s="128" t="str">
        <f>'18、商品服务(政府预算)(2)'!C7</f>
        <v>01</v>
      </c>
      <c r="D7" s="128">
        <f>'18、商品服务(政府预算)(2)'!D7</f>
        <v>287</v>
      </c>
      <c r="E7" s="128" t="str">
        <f>'18、商品服务(政府预算)(2)'!E7</f>
        <v>行政运行</v>
      </c>
      <c r="F7" s="128">
        <f>'18、商品服务(政府预算)(2)'!F7</f>
        <v>6.000000000000001</v>
      </c>
      <c r="G7" s="128">
        <f>'18、商品服务(政府预算)(2)'!G7</f>
        <v>6.000000000000001</v>
      </c>
      <c r="H7" s="128">
        <f>'18、商品服务(政府预算)(2)'!H7</f>
        <v>5.300000000000001</v>
      </c>
      <c r="I7" s="128">
        <f>'18、商品服务(政府预算)(2)'!I7</f>
        <v>0</v>
      </c>
      <c r="J7" s="128">
        <f>'18、商品服务(政府预算)(2)'!J7</f>
        <v>0.14</v>
      </c>
      <c r="K7" s="128">
        <f>'18、商品服务(政府预算)(2)'!K7</f>
        <v>0</v>
      </c>
      <c r="L7" s="128">
        <f>'18、商品服务(政府预算)(2)'!L7</f>
        <v>0</v>
      </c>
      <c r="M7" s="128">
        <f>'18、商品服务(政府预算)(2)'!M7</f>
        <v>0.2</v>
      </c>
      <c r="N7" s="128">
        <f>'18、商品服务(政府预算)(2)'!N7</f>
        <v>0</v>
      </c>
      <c r="O7" s="128">
        <f>'18、商品服务(政府预算)(2)'!O7</f>
        <v>0</v>
      </c>
      <c r="P7" s="128">
        <f>'18、商品服务(政府预算)(2)'!P7</f>
        <v>0.08</v>
      </c>
      <c r="Q7" s="128">
        <f>'18、商品服务(政府预算)(2)'!Q7</f>
        <v>0.28</v>
      </c>
      <c r="R7" s="128">
        <f>'18、商品服务(政府预算)(2)'!R7</f>
        <v>0</v>
      </c>
      <c r="S7" s="128">
        <f>'18、商品服务(政府预算)(2)'!S7</f>
        <v>0</v>
      </c>
      <c r="T7" s="128">
        <f>'18、商品服务(政府预算)(2)'!T7</f>
        <v>0</v>
      </c>
    </row>
    <row r="8" ht="15">
      <c r="F8" s="28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FXB</cp:lastModifiedBy>
  <cp:lastPrinted>2018-04-04T08:51:43Z</cp:lastPrinted>
  <dcterms:created xsi:type="dcterms:W3CDTF">1996-12-17T01:32:42Z</dcterms:created>
  <dcterms:modified xsi:type="dcterms:W3CDTF">2019-12-14T02:31:55Z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2052-11.1.0.9305</vt:lpwstr>
  </property>
</Properties>
</file>