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28" windowHeight="10020" tabRatio="849"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'g01收入支出决算总表'!$A$1:$F$28</definedName>
    <definedName name="_xlnm.Print_Area" localSheetId="3">'g04财政拨款收入支出决算总表'!$A$1:$H$28</definedName>
    <definedName name="_xlnm.Print_Area" localSheetId="4">'g05一般公共预算财政拨款支出决算表'!$A$1:$E$44</definedName>
    <definedName name="_xlnm.Print_Area" localSheetId="5">'g06一般公共预算财政拨款基本支出决算表'!$A$1:$I$36</definedName>
    <definedName name="_xlnm.Print_Area" localSheetId="7">'g08政府性基金预算财政拨款支出决算表'!$A$1:$H$22</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<sst xmlns="http://schemas.openxmlformats.org/spreadsheetml/2006/main" count="675" uniqueCount="387">
  <si>
    <t>收入支出决算总表</t>
  </si>
  <si>
    <t>公开01表</t>
  </si>
  <si>
    <t>部门：岳阳县自然资源局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</si>
  <si>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</si>
  <si>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</si>
  <si>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</si>
  <si>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</si>
  <si>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</si>
  <si>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</si>
  <si>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</si>
  <si>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</si>
  <si>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</si>
  <si>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</si>
  <si>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</si>
  <si>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</si>
  <si>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</si>
  <si>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</si>
  <si>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</si>
  <si>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</si>
  <si>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</si>
  <si>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</si>
  <si>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</si>
  <si>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</si>
  <si>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</si>
  <si>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</si>
  <si>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</si>
  <si>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</si>
  <si>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</si>
  <si>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</si>
  <si>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</si>
  <si>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</si>
  <si>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</si>
  <si>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</si>
  <si>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</si>
  <si>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七、节能环保支出</t>
  </si>
  <si>
    <t>20</t>
  </si>
  <si>
    <t>八、城乡社区支出</t>
  </si>
  <si>
    <t>21</t>
  </si>
  <si>
    <t>九、农林水支出</t>
  </si>
  <si>
    <t>22</t>
  </si>
  <si>
    <t>十、自然资源海洋气象等支出</t>
  </si>
  <si>
    <t>23</t>
  </si>
  <si>
    <t>7</t>
  </si>
  <si>
    <t>十一、交通运输支出</t>
  </si>
  <si>
    <t>24</t>
  </si>
  <si>
    <t>十二、资源勘探信息等支出</t>
  </si>
  <si>
    <t>25</t>
  </si>
  <si>
    <t>十三、灾害防治及应急管理支出</t>
  </si>
  <si>
    <t>26</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</si>
  <si>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</si>
  <si>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</si>
  <si>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</si>
  <si>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</si>
  <si>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</si>
  <si>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</si>
  <si>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</si>
  <si>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</si>
  <si>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</si>
  <si>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</si>
  <si>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12</t>
  </si>
  <si>
    <t>总计</t>
  </si>
  <si>
    <t>13</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</si>
  <si>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</si>
  <si>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</si>
  <si>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</si>
  <si>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</si>
  <si>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</si>
  <si>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</si>
  <si>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</si>
  <si>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</si>
  <si>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</si>
  <si>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</si>
  <si>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</si>
  <si>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</si>
  <si>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</si>
  <si>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204</t>
  </si>
  <si>
    <t>公共安全支出</t>
  </si>
  <si>
    <t>20406</t>
  </si>
  <si>
    <t>司法</t>
  </si>
  <si>
    <t>2040607</t>
  </si>
  <si>
    <t xml:space="preserve">  法律援助</t>
  </si>
  <si>
    <t>211</t>
  </si>
  <si>
    <t>节能环保支出</t>
  </si>
  <si>
    <t>21103</t>
  </si>
  <si>
    <t>污染防治</t>
  </si>
  <si>
    <t>2110399</t>
  </si>
  <si>
    <t xml:space="preserve">  其他污染防治支出</t>
  </si>
  <si>
    <t>212</t>
  </si>
  <si>
    <t>城乡社区支出</t>
  </si>
  <si>
    <t>21201</t>
  </si>
  <si>
    <t>城乡社区管理事务</t>
  </si>
  <si>
    <t>2120109</t>
  </si>
  <si>
    <t xml:space="preserve">  住宅建设与房地产市场监管</t>
  </si>
  <si>
    <t>21202</t>
  </si>
  <si>
    <t>城乡社区规划与管理</t>
  </si>
  <si>
    <t>2120201</t>
  </si>
  <si>
    <t xml:space="preserve">  城乡社区规划与管理</t>
  </si>
  <si>
    <t>21203</t>
  </si>
  <si>
    <t>城乡社区公共设施</t>
  </si>
  <si>
    <t>2120303</t>
  </si>
  <si>
    <t xml:space="preserve">  小城镇基础设施建设</t>
  </si>
  <si>
    <t>21208</t>
  </si>
  <si>
    <t>国有土地使用权出让收入及对应专项债务收入安排的支出</t>
  </si>
  <si>
    <t>2120802</t>
  </si>
  <si>
    <t xml:space="preserve">  土地开发支出</t>
  </si>
  <si>
    <t>2120804</t>
  </si>
  <si>
    <t xml:space="preserve">  农村基础设施建设支出</t>
  </si>
  <si>
    <t>2120806</t>
  </si>
  <si>
    <t xml:space="preserve">  土地出让业务支出</t>
  </si>
  <si>
    <t>21211</t>
  </si>
  <si>
    <t>农业土地开发资金安排的支出</t>
  </si>
  <si>
    <t>2121100</t>
  </si>
  <si>
    <t xml:space="preserve">  农业土地开发资金安排的支出</t>
  </si>
  <si>
    <t>213</t>
  </si>
  <si>
    <t>农林水支出</t>
  </si>
  <si>
    <t>21303</t>
  </si>
  <si>
    <t>水利</t>
  </si>
  <si>
    <t>2130306</t>
  </si>
  <si>
    <t xml:space="preserve">  农田水利</t>
  </si>
  <si>
    <t>21305</t>
  </si>
  <si>
    <t>扶贫</t>
  </si>
  <si>
    <t>2130599</t>
  </si>
  <si>
    <t xml:space="preserve">  其他扶贫支出</t>
  </si>
  <si>
    <t>214</t>
  </si>
  <si>
    <t>交通运输支出</t>
  </si>
  <si>
    <t>21468</t>
  </si>
  <si>
    <t>船舶油污损害赔偿基金支出</t>
  </si>
  <si>
    <t>2146804</t>
  </si>
  <si>
    <t xml:space="preserve">  生态恢复</t>
  </si>
  <si>
    <t>215</t>
  </si>
  <si>
    <t>资源勘探信息等支出</t>
  </si>
  <si>
    <t>21507</t>
  </si>
  <si>
    <t>国有资产监管</t>
  </si>
  <si>
    <t>2150799</t>
  </si>
  <si>
    <t xml:space="preserve">  其他国有资产监管支出</t>
  </si>
  <si>
    <t>220</t>
  </si>
  <si>
    <t>自然资源海洋气象等支出</t>
  </si>
  <si>
    <t>22001</t>
  </si>
  <si>
    <t>自然资源事务</t>
  </si>
  <si>
    <t>2200101</t>
  </si>
  <si>
    <t xml:space="preserve">  行政运行</t>
  </si>
  <si>
    <t>2200104</t>
  </si>
  <si>
    <t xml:space="preserve">  自然资源规划及管理</t>
  </si>
  <si>
    <t>2200105</t>
  </si>
  <si>
    <t xml:space="preserve">  土地资源调查</t>
  </si>
  <si>
    <t>2200106</t>
  </si>
  <si>
    <t xml:space="preserve">  土地资源利用与保护</t>
  </si>
  <si>
    <t>2200108</t>
  </si>
  <si>
    <t xml:space="preserve">  自然资源行业业务管理</t>
  </si>
  <si>
    <t>2200109</t>
  </si>
  <si>
    <t xml:space="preserve">  自然资源调查</t>
  </si>
  <si>
    <t>2200110</t>
  </si>
  <si>
    <t xml:space="preserve">  国土整治</t>
  </si>
  <si>
    <t>2200112</t>
  </si>
  <si>
    <t xml:space="preserve">  土地资源储备支出</t>
  </si>
  <si>
    <t>2200113</t>
  </si>
  <si>
    <t xml:space="preserve">  地质矿产资源与环境调查</t>
  </si>
  <si>
    <t>2200114</t>
  </si>
  <si>
    <t xml:space="preserve">  地质矿产资源利用与保护</t>
  </si>
  <si>
    <t>2200199</t>
  </si>
  <si>
    <t xml:space="preserve">  其他自然资源事务支出</t>
  </si>
  <si>
    <t>224</t>
  </si>
  <si>
    <t>灾害防治及应急管理支出</t>
  </si>
  <si>
    <t>22406</t>
  </si>
  <si>
    <t>自然灾害防治</t>
  </si>
  <si>
    <t>2240601</t>
  </si>
  <si>
    <t xml:space="preserve">  地质灾害防治</t>
  </si>
  <si>
    <t>注：本表反映部门本年度取得的各项收入情况。</t>
  </si>
  <si>
    <t>支出决算表</t>
  </si>
  <si>
    <t>公开03表</t>
  </si>
  <si>
    <t>基本支出</t>
  </si>
  <si>
    <t>项目支出</t>
  </si>
  <si>
    <t>上缴上级支出</t>
  </si>
  <si>
    <t>经营支出</t>
  </si>
  <si>
    <t>对附属单位补助支出</t>
  </si>
  <si>
    <t>2121110</t>
  </si>
  <si>
    <t>国土海洋气象等支出</t>
  </si>
  <si>
    <t>国土资源事务</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</si>
  <si>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</si>
  <si>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</si>
  <si>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</si>
  <si>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</si>
  <si>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</si>
  <si>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</si>
  <si>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</si>
  <si>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</si>
  <si>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</si>
  <si>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</si>
  <si>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</si>
  <si>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</si>
  <si>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</si>
  <si>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</si>
  <si>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</si>
  <si>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</si>
  <si>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小计</t>
  </si>
  <si>
    <t xml:space="preserve">基本支出  </t>
  </si>
  <si>
    <t>合    计</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</si>
  <si>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</si>
  <si>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</si>
  <si>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</si>
  <si>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</si>
  <si>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</si>
  <si>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</si>
  <si>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</si>
  <si>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</si>
  <si>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</si>
  <si>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</si>
  <si>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</si>
  <si>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</si>
  <si>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</si>
  <si>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</si>
  <si>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</si>
  <si>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</si>
  <si>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</si>
  <si>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</si>
  <si>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</si>
  <si>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</si>
  <si>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</si>
  <si>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</si>
  <si>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</si>
  <si>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</si>
  <si>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</si>
  <si>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</si>
  <si>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</si>
  <si>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</si>
  <si>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</si>
  <si>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</si>
  <si>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</si>
  <si>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</si>
  <si>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</si>
  <si>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</si>
  <si>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</si>
  <si>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</si>
  <si>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</si>
  <si>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</si>
  <si>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</si>
  <si>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</si>
  <si>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</si>
  <si>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</si>
  <si>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</si>
  <si>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</si>
  <si>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</si>
  <si>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</si>
  <si>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</si>
  <si>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</si>
  <si>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</si>
  <si>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</si>
  <si>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</si>
  <si>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</si>
  <si>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</si>
  <si>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</si>
  <si>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</si>
  <si>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</si>
  <si>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</si>
  <si>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</si>
  <si>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</si>
  <si>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</si>
  <si>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</si>
  <si>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</si>
  <si>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</si>
  <si>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</si>
  <si>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</si>
  <si>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</si>
  <si>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</si>
  <si>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</si>
  <si>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</si>
  <si>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</si>
  <si>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</si>
  <si>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</si>
  <si>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</si>
  <si>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</si>
  <si>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</si>
  <si>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</si>
  <si>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</si>
  <si>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</si>
  <si>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</si>
  <si>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</si>
  <si>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</si>
  <si>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</si>
  <si>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</si>
  <si>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</si>
  <si>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</si>
  <si>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</si>
  <si>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</si>
  <si>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</si>
  <si>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</si>
  <si>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</si>
  <si>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</si>
  <si>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</si>
  <si>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</si>
  <si>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</si>
  <si>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</si>
  <si>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</si>
  <si>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</si>
  <si>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</si>
  <si>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</si>
  <si>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</si>
  <si>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</si>
  <si>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</si>
  <si>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</si>
  <si>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</si>
  <si>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</si>
  <si>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</si>
  <si>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</si>
  <si>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</si>
  <si>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</si>
  <si>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</si>
  <si>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</si>
  <si>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</si>
  <si>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</si>
  <si>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</si>
  <si>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</si>
  <si>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</si>
  <si>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</si>
  <si>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</si>
  <si>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</si>
  <si>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</si>
  <si>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</si>
  <si>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</si>
  <si>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</si>
  <si>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</si>
  <si>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</si>
  <si>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</si>
  <si>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</si>
  <si>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</si>
  <si>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</si>
  <si>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</si>
  <si>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</si>
  <si>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</si>
  <si>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</si>
  <si>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</si>
  <si>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</si>
  <si>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</si>
  <si>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</si>
  <si>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</si>
  <si>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</si>
  <si>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</si>
  <si>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</si>
  <si>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</si>
  <si>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</si>
  <si>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</si>
  <si>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</si>
  <si>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</si>
  <si>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</si>
  <si>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</si>
  <si>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</si>
  <si>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</si>
  <si>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</si>
  <si>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</si>
  <si>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</si>
  <si>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</si>
  <si>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</si>
  <si>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</si>
  <si>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</si>
  <si>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</si>
  <si>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</si>
  <si>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</si>
  <si>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</si>
  <si>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</si>
  <si>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</si>
  <si>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</si>
  <si>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</si>
  <si>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</si>
  <si>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</si>
  <si>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</si>
  <si>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</si>
  <si>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</si>
  <si>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</si>
  <si>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</si>
  <si>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</si>
  <si>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</si>
  <si>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</si>
  <si>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</si>
  <si>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</si>
  <si>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</si>
  <si>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</si>
  <si>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</si>
  <si>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</si>
  <si>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</si>
  <si>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</si>
  <si>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</si>
  <si>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</si>
  <si>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</si>
  <si>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土地开发支出</t>
  </si>
  <si>
    <t>土地出让业务支出</t>
  </si>
  <si>
    <t>生态恢复</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</si>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</sst>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2">
    <font>
      <sz val="12"/>
      <name val="宋体"/>
      <family val="0"/>
    </font>
    <font>
      <sz val="16"/>
      <name val="宋体"/>
      <family val="0"/>
    </font>
    <font>
      <sz val="9"/>
      <name val="宋体"/>
      <family val="0"/>
    </font>
    <font>
      <b/>
      <sz val="9"/>
      <name val="宋体"/>
      <family val="0"/>
    </font>
    <font>
      <sz val="16"/>
      <name val="华文中宋"/>
      <family val="0"/>
    </font>
    <font>
      <sz val="9"/>
      <color indexed="8"/>
      <name val="宋体"/>
      <family val="0"/>
    </font>
    <font>
      <sz val="10"/>
      <color indexed="8"/>
      <name val="Arial"/>
      <family val="2"/>
    </font>
    <font>
      <sz val="16"/>
      <color indexed="8"/>
      <name val="华文中宋"/>
      <family val="0"/>
    </font>
    <font>
      <sz val="10"/>
      <name val="宋体"/>
      <family val="0"/>
    </font>
    <font>
      <sz val="12"/>
      <name val="黑体"/>
      <family val="3"/>
    </font>
    <font>
      <sz val="10"/>
      <color indexed="8"/>
      <name val="宋体"/>
      <family val="0"/>
    </font>
    <font>
      <sz val="11"/>
      <color indexed="20"/>
      <name val="宋体"/>
      <family val="0"/>
    </font>
    <font>
      <sz val="11"/>
      <color indexed="8"/>
      <name val="宋体"/>
      <family val="0"/>
    </font>
    <font>
      <sz val="11"/>
      <color indexed="9"/>
      <name val="宋体"/>
      <family val="0"/>
    </font>
    <font>
      <b/>
      <sz val="11"/>
      <color indexed="62"/>
      <name val="宋体"/>
      <family val="0"/>
    </font>
    <font>
      <sz val="11"/>
      <color indexed="62"/>
      <name val="宋体"/>
      <family val="0"/>
    </font>
    <font>
      <b/>
      <sz val="13"/>
      <color indexed="62"/>
      <name val="宋体"/>
      <family val="0"/>
    </font>
    <font>
      <sz val="11"/>
      <color indexed="10"/>
      <name val="宋体"/>
      <family val="0"/>
    </font>
    <font>
      <sz val="11"/>
      <color indexed="16"/>
      <name val="宋体"/>
      <family val="0"/>
    </font>
    <font>
      <u val="single"/>
      <sz val="12"/>
      <color indexed="12"/>
      <name val="宋体"/>
      <family val="0"/>
    </font>
    <font>
      <b/>
      <sz val="15"/>
      <color indexed="62"/>
      <name val="宋体"/>
      <family val="0"/>
    </font>
    <font>
      <u val="single"/>
      <sz val="11"/>
      <color indexed="20"/>
      <name val="宋体"/>
      <family val="0"/>
    </font>
    <font>
      <b/>
      <sz val="18"/>
      <color indexed="62"/>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right style="thin">
        <color indexed="8"/>
      </right>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12" fillId="2" borderId="0" applyNumberFormat="0" applyBorder="0" applyAlignment="0" applyProtection="0"/>
    <xf numFmtId="0" fontId="15" fillId="3" borderId="1" applyNumberFormat="0" applyAlignment="0" applyProtection="0"/>
    <xf numFmtId="44" fontId="12" fillId="0" borderId="0" applyFont="0" applyFill="0" applyBorder="0" applyAlignment="0" applyProtection="0"/>
    <xf numFmtId="0" fontId="11" fillId="4" borderId="0" applyNumberFormat="0" applyBorder="0" applyAlignment="0" applyProtection="0"/>
    <xf numFmtId="41" fontId="12" fillId="0" borderId="0" applyFont="0" applyFill="0" applyBorder="0" applyAlignment="0" applyProtection="0"/>
    <xf numFmtId="0" fontId="12" fillId="5" borderId="0" applyNumberFormat="0" applyBorder="0" applyAlignment="0" applyProtection="0"/>
    <xf numFmtId="0" fontId="18" fillId="4" borderId="0" applyNumberFormat="0" applyBorder="0" applyAlignment="0" applyProtection="0"/>
    <xf numFmtId="43" fontId="12" fillId="0" borderId="0" applyFont="0" applyFill="0" applyBorder="0" applyAlignment="0" applyProtection="0"/>
    <xf numFmtId="0" fontId="13" fillId="6" borderId="0" applyNumberFormat="0" applyBorder="0" applyAlignment="0" applyProtection="0"/>
    <xf numFmtId="0" fontId="19" fillId="0" borderId="0" applyNumberFormat="0" applyFill="0" applyBorder="0" applyAlignment="0" applyProtection="0"/>
    <xf numFmtId="0" fontId="11" fillId="4" borderId="0" applyNumberFormat="0" applyBorder="0" applyAlignment="0" applyProtection="0"/>
    <xf numFmtId="9" fontId="12" fillId="0" borderId="0" applyFont="0" applyFill="0" applyBorder="0" applyAlignment="0" applyProtection="0"/>
    <xf numFmtId="0" fontId="21" fillId="0" borderId="0" applyNumberFormat="0" applyFill="0" applyBorder="0" applyAlignment="0" applyProtection="0"/>
    <xf numFmtId="0" fontId="12" fillId="2" borderId="2" applyNumberFormat="0" applyFont="0" applyAlignment="0" applyProtection="0"/>
    <xf numFmtId="0" fontId="0" fillId="0" borderId="0">
      <alignment vertical="center"/>
      <protection/>
    </xf>
    <xf numFmtId="0" fontId="13" fillId="7"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20" fillId="0" borderId="3" applyNumberFormat="0" applyFill="0" applyAlignment="0" applyProtection="0"/>
    <xf numFmtId="0" fontId="6" fillId="0" borderId="0">
      <alignment/>
      <protection/>
    </xf>
    <xf numFmtId="0" fontId="16" fillId="0" borderId="4" applyNumberFormat="0" applyFill="0" applyAlignment="0" applyProtection="0"/>
    <xf numFmtId="0" fontId="13" fillId="6" borderId="0" applyNumberFormat="0" applyBorder="0" applyAlignment="0" applyProtection="0"/>
    <xf numFmtId="0" fontId="14" fillId="0" borderId="5" applyNumberFormat="0" applyFill="0" applyAlignment="0" applyProtection="0"/>
    <xf numFmtId="0" fontId="13"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11" fillId="4" borderId="0" applyNumberFormat="0" applyBorder="0" applyAlignment="0" applyProtection="0"/>
    <xf numFmtId="0" fontId="26" fillId="9" borderId="7" applyNumberFormat="0" applyAlignment="0" applyProtection="0"/>
    <xf numFmtId="0" fontId="12" fillId="2" borderId="0" applyNumberFormat="0" applyBorder="0" applyAlignment="0" applyProtection="0"/>
    <xf numFmtId="0" fontId="13" fillId="10"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5" borderId="0" applyNumberFormat="0" applyBorder="0" applyAlignment="0" applyProtection="0"/>
    <xf numFmtId="0" fontId="30"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3" fillId="16" borderId="0" applyNumberFormat="0" applyBorder="0" applyAlignment="0" applyProtection="0"/>
    <xf numFmtId="0" fontId="12"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1" fillId="4" borderId="0" applyNumberFormat="0" applyBorder="0" applyAlignment="0" applyProtection="0"/>
    <xf numFmtId="0" fontId="12" fillId="0" borderId="0">
      <alignment vertical="center"/>
      <protection/>
    </xf>
    <xf numFmtId="0" fontId="11" fillId="4" borderId="0" applyNumberFormat="0" applyBorder="0" applyAlignment="0" applyProtection="0"/>
    <xf numFmtId="0" fontId="11"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1" fillId="0" borderId="0">
      <alignment/>
      <protection/>
    </xf>
  </cellStyleXfs>
  <cellXfs count="236">
    <xf numFmtId="0" fontId="0" fillId="0" borderId="0" xfId="0" applyAlignment="1">
      <alignment/>
    </xf>
    <xf numFmtId="0" fontId="1" fillId="8" borderId="0" xfId="81" applyFont="1" applyFill="1" applyAlignment="1">
      <alignment vertical="center" wrapText="1"/>
      <protection/>
    </xf>
    <xf numFmtId="0" fontId="2" fillId="8" borderId="0" xfId="81" applyFont="1" applyFill="1" applyAlignment="1">
      <alignment vertical="center" wrapText="1"/>
      <protection/>
    </xf>
    <xf numFmtId="0" fontId="2" fillId="0" borderId="0" xfId="81" applyFont="1" applyAlignment="1">
      <alignment horizontal="center" vertical="center" wrapText="1"/>
      <protection/>
    </xf>
    <xf numFmtId="0" fontId="3" fillId="0" borderId="0" xfId="81" applyFont="1" applyAlignment="1">
      <alignment vertical="center" wrapText="1"/>
      <protection/>
    </xf>
    <xf numFmtId="0" fontId="2" fillId="0" borderId="0" xfId="81" applyFont="1" applyAlignment="1">
      <alignment vertical="center" wrapText="1"/>
      <protection/>
    </xf>
    <xf numFmtId="0" fontId="0" fillId="0" borderId="0" xfId="81" applyFont="1" applyAlignment="1">
      <alignment vertical="center" wrapText="1"/>
      <protection/>
    </xf>
    <xf numFmtId="0" fontId="0" fillId="0" borderId="0" xfId="81" applyFont="1" applyAlignment="1">
      <alignment horizontal="center" vertical="center" wrapText="1"/>
      <protection/>
    </xf>
    <xf numFmtId="0" fontId="4" fillId="8" borderId="0" xfId="81" applyFont="1" applyFill="1" applyAlignment="1">
      <alignment horizontal="center" vertical="center" wrapText="1"/>
      <protection/>
    </xf>
    <xf numFmtId="0" fontId="2" fillId="8" borderId="0" xfId="81" applyFont="1" applyFill="1" applyAlignment="1">
      <alignment horizontal="center" vertical="center" wrapText="1"/>
      <protection/>
    </xf>
    <xf numFmtId="0" fontId="2" fillId="8" borderId="0" xfId="79" applyFont="1" applyFill="1" applyAlignment="1">
      <alignment horizontal="right" vertical="center"/>
      <protection/>
    </xf>
    <xf numFmtId="0" fontId="2" fillId="8" borderId="0" xfId="79" applyFont="1" applyFill="1" applyAlignment="1">
      <alignment horizontal="left" vertical="center"/>
      <protection/>
    </xf>
    <xf numFmtId="0" fontId="2" fillId="8" borderId="10" xfId="81" applyFont="1" applyFill="1" applyBorder="1" applyAlignment="1">
      <alignment vertical="center" wrapText="1"/>
      <protection/>
    </xf>
    <xf numFmtId="0" fontId="2" fillId="8" borderId="0" xfId="81" applyFont="1" applyFill="1" applyBorder="1" applyAlignment="1">
      <alignment horizontal="center" vertical="center" wrapText="1"/>
      <protection/>
    </xf>
    <xf numFmtId="0" fontId="2" fillId="0" borderId="11" xfId="81" applyFont="1" applyBorder="1" applyAlignment="1">
      <alignment horizontal="center" vertical="center" wrapText="1"/>
      <protection/>
    </xf>
    <xf numFmtId="0" fontId="2" fillId="0" borderId="12" xfId="81" applyFont="1" applyBorder="1" applyAlignment="1">
      <alignment horizontal="center" vertical="center" wrapText="1"/>
      <protection/>
    </xf>
    <xf numFmtId="0" fontId="2" fillId="0" borderId="13" xfId="81" applyFont="1" applyFill="1" applyBorder="1" applyAlignment="1">
      <alignment horizontal="center" vertical="center" wrapText="1"/>
      <protection/>
    </xf>
    <xf numFmtId="0" fontId="2" fillId="0" borderId="14" xfId="81" applyFont="1" applyFill="1" applyBorder="1" applyAlignment="1">
      <alignment horizontal="center" vertical="center" wrapText="1"/>
      <protection/>
    </xf>
    <xf numFmtId="0" fontId="2" fillId="0" borderId="15" xfId="81" applyFont="1" applyFill="1" applyBorder="1" applyAlignment="1">
      <alignment horizontal="center" vertical="center" wrapText="1"/>
      <protection/>
    </xf>
    <xf numFmtId="0" fontId="2" fillId="0" borderId="16" xfId="81" applyFont="1" applyFill="1" applyBorder="1" applyAlignment="1">
      <alignment horizontal="center" vertical="center" wrapText="1"/>
      <protection/>
    </xf>
    <xf numFmtId="0" fontId="2" fillId="0" borderId="17" xfId="81" applyFont="1" applyFill="1" applyBorder="1" applyAlignment="1">
      <alignment horizontal="center" vertical="center" wrapText="1"/>
      <protection/>
    </xf>
    <xf numFmtId="0" fontId="2" fillId="0" borderId="18" xfId="81" applyFont="1" applyBorder="1" applyAlignment="1">
      <alignment horizontal="center" vertical="center" wrapText="1"/>
      <protection/>
    </xf>
    <xf numFmtId="0" fontId="2" fillId="0" borderId="19" xfId="81" applyFont="1" applyBorder="1" applyAlignment="1">
      <alignment horizontal="center" vertical="center" wrapText="1"/>
      <protection/>
    </xf>
    <xf numFmtId="0" fontId="2" fillId="0" borderId="20" xfId="81" applyFont="1" applyFill="1" applyBorder="1" applyAlignment="1">
      <alignment horizontal="center" vertical="center" wrapText="1"/>
      <protection/>
    </xf>
    <xf numFmtId="0" fontId="2" fillId="0" borderId="21" xfId="81" applyFont="1" applyFill="1" applyBorder="1" applyAlignment="1">
      <alignment horizontal="center" vertical="center" wrapText="1"/>
      <protection/>
    </xf>
    <xf numFmtId="0" fontId="2" fillId="0" borderId="22" xfId="81" applyFont="1" applyFill="1" applyBorder="1" applyAlignment="1">
      <alignment horizontal="center" vertical="center" wrapText="1"/>
      <protection/>
    </xf>
    <xf numFmtId="0" fontId="2" fillId="0" borderId="23" xfId="81" applyFont="1" applyFill="1" applyBorder="1" applyAlignment="1">
      <alignment horizontal="center" vertical="center" wrapText="1"/>
      <protection/>
    </xf>
    <xf numFmtId="0" fontId="2" fillId="0" borderId="24" xfId="81" applyFont="1" applyFill="1" applyBorder="1" applyAlignment="1">
      <alignment horizontal="center" vertical="center" wrapText="1"/>
      <protection/>
    </xf>
    <xf numFmtId="0" fontId="2" fillId="0" borderId="25" xfId="81" applyFont="1" applyFill="1" applyBorder="1" applyAlignment="1">
      <alignment horizontal="center" vertical="center" wrapText="1"/>
      <protection/>
    </xf>
    <xf numFmtId="0" fontId="2" fillId="0" borderId="26" xfId="81" applyFont="1" applyBorder="1" applyAlignment="1">
      <alignment horizontal="center" vertical="center" wrapText="1"/>
      <protection/>
    </xf>
    <xf numFmtId="0" fontId="2" fillId="0" borderId="27" xfId="81" applyFont="1" applyBorder="1" applyAlignment="1">
      <alignment horizontal="center" vertical="center" wrapText="1"/>
      <protection/>
    </xf>
    <xf numFmtId="0" fontId="2" fillId="0" borderId="28" xfId="81" applyFont="1" applyBorder="1" applyAlignment="1">
      <alignment horizontal="center" vertical="center" wrapText="1"/>
      <protection/>
    </xf>
    <xf numFmtId="0" fontId="2" fillId="0" borderId="29" xfId="81" applyFont="1" applyBorder="1" applyAlignment="1">
      <alignment horizontal="center" vertical="center" wrapText="1"/>
      <protection/>
    </xf>
    <xf numFmtId="0" fontId="2" fillId="0" borderId="30" xfId="81" applyFont="1" applyBorder="1" applyAlignment="1">
      <alignment horizontal="center" vertical="center" wrapText="1"/>
      <protection/>
    </xf>
    <xf numFmtId="0" fontId="2" fillId="0" borderId="31" xfId="81" applyFont="1" applyBorder="1" applyAlignment="1">
      <alignment horizontal="center" vertical="center" wrapText="1"/>
      <protection/>
    </xf>
    <xf numFmtId="4" fontId="2" fillId="0" borderId="19" xfId="81" applyNumberFormat="1" applyFont="1" applyFill="1" applyBorder="1" applyAlignment="1">
      <alignment horizontal="center" vertical="center" wrapText="1"/>
      <protection/>
    </xf>
    <xf numFmtId="4" fontId="2" fillId="0" borderId="28" xfId="81" applyNumberFormat="1" applyFont="1" applyFill="1" applyBorder="1" applyAlignment="1">
      <alignment horizontal="center" vertical="center" wrapText="1"/>
      <protection/>
    </xf>
    <xf numFmtId="4" fontId="2" fillId="0" borderId="29" xfId="81" applyNumberFormat="1" applyFont="1" applyFill="1" applyBorder="1" applyAlignment="1">
      <alignment horizontal="center" vertical="center" wrapText="1"/>
      <protection/>
    </xf>
    <xf numFmtId="49" fontId="3" fillId="0" borderId="19" xfId="71" applyNumberFormat="1" applyFont="1" applyFill="1" applyBorder="1" applyAlignment="1">
      <alignment horizontal="left" vertical="center" wrapText="1"/>
      <protection/>
    </xf>
    <xf numFmtId="0" fontId="3" fillId="0" borderId="32" xfId="0" applyFont="1" applyFill="1" applyBorder="1" applyAlignment="1">
      <alignment horizontal="left" vertical="center" wrapText="1" shrinkToFit="1"/>
    </xf>
    <xf numFmtId="0" fontId="3" fillId="0" borderId="19" xfId="81" applyFont="1" applyFill="1" applyBorder="1" applyAlignment="1">
      <alignment vertical="center" wrapText="1"/>
      <protection/>
    </xf>
    <xf numFmtId="176" fontId="3" fillId="0" borderId="19" xfId="71" applyNumberFormat="1" applyFont="1" applyFill="1" applyBorder="1" applyAlignment="1">
      <alignment horizontal="center" vertical="center" wrapText="1"/>
      <protection/>
    </xf>
    <xf numFmtId="4" fontId="3" fillId="0" borderId="19" xfId="81" applyNumberFormat="1" applyFont="1" applyFill="1" applyBorder="1" applyAlignment="1">
      <alignment vertical="center" wrapText="1"/>
      <protection/>
    </xf>
    <xf numFmtId="4" fontId="3" fillId="0" borderId="29" xfId="81" applyNumberFormat="1" applyFont="1" applyFill="1" applyBorder="1" applyAlignment="1">
      <alignment horizontal="center" vertical="center" wrapText="1"/>
      <protection/>
    </xf>
    <xf numFmtId="49" fontId="2" fillId="0" borderId="19" xfId="71" applyNumberFormat="1" applyFont="1" applyFill="1" applyBorder="1" applyAlignment="1">
      <alignment horizontal="left" vertical="center" wrapText="1"/>
      <protection/>
    </xf>
    <xf numFmtId="0" fontId="2" fillId="0" borderId="32" xfId="0" applyFont="1" applyFill="1" applyBorder="1" applyAlignment="1">
      <alignment horizontal="left" vertical="center" wrapText="1" shrinkToFit="1"/>
    </xf>
    <xf numFmtId="0" fontId="2" fillId="0" borderId="19" xfId="81" applyFont="1" applyFill="1" applyBorder="1" applyAlignment="1">
      <alignment vertical="center" wrapText="1"/>
      <protection/>
    </xf>
    <xf numFmtId="176" fontId="2" fillId="0" borderId="19" xfId="71" applyNumberFormat="1" applyFont="1" applyFill="1" applyBorder="1" applyAlignment="1">
      <alignment horizontal="center" vertical="center" wrapText="1"/>
      <protection/>
    </xf>
    <xf numFmtId="0" fontId="2" fillId="0" borderId="32" xfId="0" applyFont="1" applyFill="1" applyBorder="1" applyAlignment="1">
      <alignment vertical="center" wrapText="1" shrinkToFit="1"/>
    </xf>
    <xf numFmtId="0" fontId="2" fillId="0" borderId="18" xfId="81" applyFont="1" applyBorder="1" applyAlignment="1">
      <alignment horizontal="left" vertical="center" wrapText="1"/>
      <protection/>
    </xf>
    <xf numFmtId="0" fontId="2" fillId="0" borderId="19" xfId="81" applyFont="1" applyBorder="1" applyAlignment="1">
      <alignment vertical="center" wrapText="1"/>
      <protection/>
    </xf>
    <xf numFmtId="0" fontId="2" fillId="0" borderId="28" xfId="81" applyFont="1" applyFill="1" applyBorder="1" applyAlignment="1">
      <alignment horizontal="center" vertical="center" wrapText="1"/>
      <protection/>
    </xf>
    <xf numFmtId="0" fontId="3" fillId="0" borderId="18" xfId="81" applyFont="1" applyBorder="1" applyAlignment="1">
      <alignment horizontal="left" vertical="center" wrapText="1"/>
      <protection/>
    </xf>
    <xf numFmtId="0" fontId="3" fillId="0" borderId="19" xfId="81" applyFont="1" applyBorder="1" applyAlignment="1">
      <alignment vertical="center" wrapText="1"/>
      <protection/>
    </xf>
    <xf numFmtId="0" fontId="3" fillId="0" borderId="28" xfId="81" applyFont="1" applyFill="1" applyBorder="1" applyAlignment="1">
      <alignment horizontal="center" vertical="center" wrapText="1"/>
      <protection/>
    </xf>
    <xf numFmtId="0" fontId="2" fillId="0" borderId="29" xfId="81" applyFont="1" applyFill="1" applyBorder="1" applyAlignment="1">
      <alignment vertical="center" wrapText="1"/>
      <protection/>
    </xf>
    <xf numFmtId="0" fontId="2" fillId="0" borderId="33" xfId="81" applyFont="1" applyBorder="1" applyAlignment="1">
      <alignment horizontal="center" vertical="center" wrapText="1"/>
      <protection/>
    </xf>
    <xf numFmtId="0" fontId="2" fillId="0" borderId="34" xfId="81" applyFont="1" applyBorder="1" applyAlignment="1">
      <alignment vertical="center" wrapText="1"/>
      <protection/>
    </xf>
    <xf numFmtId="0" fontId="2" fillId="0" borderId="34" xfId="81" applyFont="1" applyFill="1" applyBorder="1" applyAlignment="1">
      <alignment vertical="center" wrapText="1"/>
      <protection/>
    </xf>
    <xf numFmtId="0" fontId="2" fillId="0" borderId="35" xfId="81" applyFont="1" applyFill="1" applyBorder="1" applyAlignment="1">
      <alignment horizontal="center" vertical="center" wrapText="1"/>
      <protection/>
    </xf>
    <xf numFmtId="0" fontId="2" fillId="0" borderId="36" xfId="81" applyFont="1" applyFill="1" applyBorder="1" applyAlignment="1">
      <alignment vertical="center" wrapText="1"/>
      <protection/>
    </xf>
    <xf numFmtId="0" fontId="2" fillId="0" borderId="37" xfId="81" applyFont="1" applyBorder="1" applyAlignment="1">
      <alignment horizontal="left" vertical="center" wrapText="1"/>
      <protection/>
    </xf>
    <xf numFmtId="0" fontId="2" fillId="0" borderId="37" xfId="81" applyFont="1" applyBorder="1" applyAlignment="1">
      <alignment horizontal="left" vertical="center"/>
      <protection/>
    </xf>
    <xf numFmtId="0" fontId="2" fillId="0" borderId="37" xfId="81" applyFont="1" applyBorder="1" applyAlignment="1">
      <alignment horizontal="center" vertical="center"/>
      <protection/>
    </xf>
    <xf numFmtId="0" fontId="0" fillId="0" borderId="0" xfId="81" applyFont="1" applyAlignment="1">
      <alignment horizontal="left" vertical="center"/>
      <protection/>
    </xf>
    <xf numFmtId="0" fontId="0" fillId="0" borderId="0" xfId="81" applyAlignment="1">
      <alignment vertical="center" wrapText="1"/>
      <protection/>
    </xf>
    <xf numFmtId="0" fontId="5" fillId="8" borderId="0" xfId="79" applyFont="1" applyFill="1" applyAlignment="1">
      <alignment horizontal="left" vertical="center"/>
      <protection/>
    </xf>
    <xf numFmtId="0" fontId="2" fillId="0" borderId="38" xfId="81" applyFont="1" applyFill="1" applyBorder="1" applyAlignment="1">
      <alignment horizontal="center" vertical="center" wrapText="1"/>
      <protection/>
    </xf>
    <xf numFmtId="0" fontId="2" fillId="0" borderId="39" xfId="81" applyFont="1" applyFill="1" applyBorder="1" applyAlignment="1">
      <alignment horizontal="center" vertical="center" wrapText="1"/>
      <protection/>
    </xf>
    <xf numFmtId="0" fontId="2" fillId="0" borderId="40" xfId="81" applyFont="1" applyFill="1" applyBorder="1" applyAlignment="1">
      <alignment horizontal="center" vertical="center" wrapText="1"/>
      <protection/>
    </xf>
    <xf numFmtId="0" fontId="2" fillId="0" borderId="41" xfId="81" applyFont="1" applyFill="1" applyBorder="1" applyAlignment="1">
      <alignment horizontal="center" vertical="center" wrapText="1"/>
      <protection/>
    </xf>
    <xf numFmtId="0" fontId="2" fillId="0" borderId="42" xfId="81" applyFont="1" applyFill="1" applyBorder="1" applyAlignment="1">
      <alignment horizontal="center" vertical="center" wrapText="1"/>
      <protection/>
    </xf>
    <xf numFmtId="0" fontId="2" fillId="0" borderId="27" xfId="81" applyFont="1" applyFill="1" applyBorder="1" applyAlignment="1">
      <alignment horizontal="center" vertical="center" wrapText="1"/>
      <protection/>
    </xf>
    <xf numFmtId="0" fontId="2" fillId="0" borderId="19" xfId="81" applyFont="1" applyFill="1" applyBorder="1" applyAlignment="1">
      <alignment horizontal="center" vertical="center" wrapText="1"/>
      <protection/>
    </xf>
    <xf numFmtId="0" fontId="2" fillId="0" borderId="43" xfId="81" applyFont="1" applyFill="1" applyBorder="1" applyAlignment="1">
      <alignment horizontal="center" vertical="center" wrapText="1"/>
      <protection/>
    </xf>
    <xf numFmtId="0" fontId="2" fillId="0" borderId="44" xfId="81" applyFont="1" applyFill="1" applyBorder="1" applyAlignment="1">
      <alignment horizontal="center" vertical="center" wrapText="1"/>
      <protection/>
    </xf>
    <xf numFmtId="0" fontId="2" fillId="0" borderId="31" xfId="81" applyFont="1" applyFill="1" applyBorder="1" applyAlignment="1">
      <alignment horizontal="center" vertical="center" wrapText="1"/>
      <protection/>
    </xf>
    <xf numFmtId="177" fontId="2" fillId="0" borderId="33" xfId="81" applyNumberFormat="1" applyFont="1" applyFill="1" applyBorder="1" applyAlignment="1">
      <alignment horizontal="right" vertical="center"/>
      <protection/>
    </xf>
    <xf numFmtId="177" fontId="2" fillId="0" borderId="34" xfId="81" applyNumberFormat="1" applyFont="1" applyFill="1" applyBorder="1" applyAlignment="1">
      <alignment horizontal="right" vertical="center"/>
      <protection/>
    </xf>
    <xf numFmtId="0" fontId="5" fillId="8" borderId="0" xfId="79" applyFont="1" applyFill="1" applyAlignment="1">
      <alignment horizontal="right" vertical="center"/>
      <protection/>
    </xf>
    <xf numFmtId="0" fontId="2" fillId="8" borderId="0" xfId="81" applyFont="1" applyFill="1" applyBorder="1" applyAlignment="1">
      <alignment vertical="center" wrapText="1"/>
      <protection/>
    </xf>
    <xf numFmtId="0" fontId="2" fillId="0" borderId="45" xfId="81" applyFont="1" applyFill="1" applyBorder="1" applyAlignment="1">
      <alignment horizontal="center" vertical="center" wrapText="1"/>
      <protection/>
    </xf>
    <xf numFmtId="0" fontId="2" fillId="0" borderId="46" xfId="81" applyFont="1" applyFill="1" applyBorder="1" applyAlignment="1">
      <alignment horizontal="center" vertical="center" wrapText="1"/>
      <protection/>
    </xf>
    <xf numFmtId="177" fontId="2" fillId="0" borderId="35" xfId="81" applyNumberFormat="1" applyFont="1" applyFill="1" applyBorder="1" applyAlignment="1">
      <alignment horizontal="right" vertical="center"/>
      <protection/>
    </xf>
    <xf numFmtId="177" fontId="2" fillId="0" borderId="36" xfId="81" applyNumberFormat="1" applyFont="1" applyFill="1" applyBorder="1" applyAlignment="1">
      <alignment horizontal="right" vertical="center"/>
      <protection/>
    </xf>
    <xf numFmtId="0" fontId="5" fillId="0" borderId="0" xfId="39" applyFont="1" applyAlignment="1">
      <alignment vertical="center"/>
      <protection/>
    </xf>
    <xf numFmtId="0" fontId="5" fillId="0" borderId="0" xfId="39" applyFont="1">
      <alignment/>
      <protection/>
    </xf>
    <xf numFmtId="0" fontId="6" fillId="0" borderId="0" xfId="39">
      <alignment/>
      <protection/>
    </xf>
    <xf numFmtId="0" fontId="7" fillId="0" borderId="0" xfId="39" applyFont="1" applyAlignment="1">
      <alignment horizontal="center" vertical="center"/>
      <protection/>
    </xf>
    <xf numFmtId="0" fontId="5" fillId="0" borderId="11" xfId="39" applyFont="1" applyFill="1" applyBorder="1" applyAlignment="1">
      <alignment horizontal="center" vertical="center" shrinkToFit="1"/>
      <protection/>
    </xf>
    <xf numFmtId="0" fontId="5" fillId="0" borderId="12" xfId="39" applyFont="1" applyFill="1" applyBorder="1" applyAlignment="1">
      <alignment horizontal="center" vertical="center" shrinkToFit="1"/>
      <protection/>
    </xf>
    <xf numFmtId="0" fontId="5" fillId="0" borderId="18" xfId="39" applyFont="1" applyFill="1" applyBorder="1" applyAlignment="1">
      <alignment horizontal="center" vertical="center" wrapText="1" shrinkToFit="1"/>
      <protection/>
    </xf>
    <xf numFmtId="0" fontId="5" fillId="0" borderId="19" xfId="39" applyFont="1" applyFill="1" applyBorder="1" applyAlignment="1">
      <alignment horizontal="center" vertical="center" wrapText="1" shrinkToFit="1"/>
      <protection/>
    </xf>
    <xf numFmtId="0" fontId="5" fillId="0" borderId="18" xfId="39" applyFont="1" applyFill="1" applyBorder="1" applyAlignment="1">
      <alignment horizontal="left" vertical="center" shrinkToFit="1"/>
      <protection/>
    </xf>
    <xf numFmtId="0" fontId="5" fillId="0" borderId="19" xfId="39" applyFont="1" applyFill="1" applyBorder="1" applyAlignment="1">
      <alignment horizontal="left" vertical="center" shrinkToFit="1"/>
      <protection/>
    </xf>
    <xf numFmtId="176" fontId="5" fillId="0" borderId="19" xfId="39" applyNumberFormat="1" applyFont="1" applyFill="1" applyBorder="1" applyAlignment="1">
      <alignment horizontal="right" vertical="center" shrinkToFit="1"/>
      <protection/>
    </xf>
    <xf numFmtId="0" fontId="5" fillId="0" borderId="33" xfId="39" applyFont="1" applyFill="1" applyBorder="1" applyAlignment="1">
      <alignment horizontal="center" vertical="center" shrinkToFit="1"/>
      <protection/>
    </xf>
    <xf numFmtId="0" fontId="5" fillId="0" borderId="34" xfId="39" applyFont="1" applyFill="1" applyBorder="1" applyAlignment="1">
      <alignment horizontal="center" vertical="center" shrinkToFit="1"/>
      <protection/>
    </xf>
    <xf numFmtId="176" fontId="5" fillId="0" borderId="34" xfId="39" applyNumberFormat="1" applyFont="1" applyFill="1" applyBorder="1" applyAlignment="1">
      <alignment horizontal="right" vertical="center" shrinkToFit="1"/>
      <protection/>
    </xf>
    <xf numFmtId="0" fontId="5" fillId="0" borderId="0" xfId="39" applyFont="1" applyAlignment="1">
      <alignment horizontal="left" vertical="center"/>
      <protection/>
    </xf>
    <xf numFmtId="0" fontId="5" fillId="8" borderId="0" xfId="80" applyFont="1" applyFill="1" applyAlignment="1">
      <alignment horizontal="right" vertical="center"/>
      <protection/>
    </xf>
    <xf numFmtId="0" fontId="5" fillId="0" borderId="0" xfId="39" applyFont="1" applyAlignment="1">
      <alignment horizontal="right" vertical="center"/>
      <protection/>
    </xf>
    <xf numFmtId="0" fontId="5" fillId="0" borderId="47" xfId="39" applyFont="1" applyFill="1" applyBorder="1" applyAlignment="1">
      <alignment horizontal="center" vertical="center" shrinkToFit="1"/>
      <protection/>
    </xf>
    <xf numFmtId="0" fontId="5" fillId="0" borderId="29" xfId="39" applyFont="1" applyFill="1" applyBorder="1" applyAlignment="1">
      <alignment horizontal="center" vertical="center" wrapText="1" shrinkToFit="1"/>
      <protection/>
    </xf>
    <xf numFmtId="176" fontId="5" fillId="0" borderId="29" xfId="39" applyNumberFormat="1" applyFont="1" applyFill="1" applyBorder="1" applyAlignment="1">
      <alignment horizontal="right" vertical="center" shrinkToFit="1"/>
      <protection/>
    </xf>
    <xf numFmtId="176" fontId="5" fillId="0" borderId="36" xfId="39" applyNumberFormat="1" applyFont="1" applyFill="1" applyBorder="1" applyAlignment="1">
      <alignment horizontal="right" vertical="center" shrinkToFit="1"/>
      <protection/>
    </xf>
    <xf numFmtId="0" fontId="8" fillId="8" borderId="0" xfId="81" applyFont="1" applyFill="1" applyAlignment="1">
      <alignment vertical="center" wrapText="1"/>
      <protection/>
    </xf>
    <xf numFmtId="0" fontId="3" fillId="0" borderId="0" xfId="81" applyFont="1" applyAlignment="1">
      <alignment horizontal="center" vertical="center" wrapText="1"/>
      <protection/>
    </xf>
    <xf numFmtId="0" fontId="8" fillId="8" borderId="0" xfId="81" applyFont="1" applyFill="1" applyAlignment="1">
      <alignment horizontal="center" vertical="center" wrapText="1"/>
      <protection/>
    </xf>
    <xf numFmtId="0" fontId="8" fillId="8" borderId="0" xfId="79" applyFont="1" applyFill="1" applyAlignment="1">
      <alignment horizontal="right" vertical="center"/>
      <protection/>
    </xf>
    <xf numFmtId="49" fontId="3" fillId="0" borderId="19" xfId="81" applyNumberFormat="1" applyFont="1" applyBorder="1" applyAlignment="1">
      <alignment horizontal="left" vertical="center" wrapText="1"/>
      <protection/>
    </xf>
    <xf numFmtId="0" fontId="3" fillId="0" borderId="19" xfId="81" applyFont="1" applyBorder="1" applyAlignment="1">
      <alignment horizontal="left" vertical="center" wrapText="1"/>
      <protection/>
    </xf>
    <xf numFmtId="176" fontId="3" fillId="0" borderId="19" xfId="71" applyNumberFormat="1" applyFont="1" applyFill="1" applyBorder="1" applyAlignment="1">
      <alignment horizontal="right" vertical="center"/>
      <protection/>
    </xf>
    <xf numFmtId="4" fontId="3" fillId="0" borderId="19" xfId="81" applyNumberFormat="1" applyFont="1" applyFill="1" applyBorder="1" applyAlignment="1">
      <alignment horizontal="center" vertical="center" wrapText="1"/>
      <protection/>
    </xf>
    <xf numFmtId="49" fontId="2" fillId="0" borderId="19" xfId="81" applyNumberFormat="1" applyFont="1" applyBorder="1" applyAlignment="1">
      <alignment horizontal="left" vertical="center" wrapText="1"/>
      <protection/>
    </xf>
    <xf numFmtId="0" fontId="2" fillId="0" borderId="19" xfId="0" applyFont="1" applyFill="1" applyBorder="1" applyAlignment="1">
      <alignment horizontal="left" vertical="center" wrapText="1" shrinkToFit="1"/>
    </xf>
    <xf numFmtId="176" fontId="2" fillId="0" borderId="19" xfId="71" applyNumberFormat="1" applyFont="1" applyFill="1" applyBorder="1" applyAlignment="1">
      <alignment horizontal="right" vertical="center"/>
      <protection/>
    </xf>
    <xf numFmtId="49" fontId="3" fillId="0" borderId="19" xfId="71" applyNumberFormat="1" applyFont="1" applyFill="1" applyBorder="1" applyAlignment="1">
      <alignment horizontal="left" vertical="center"/>
      <protection/>
    </xf>
    <xf numFmtId="0" fontId="3" fillId="0" borderId="19" xfId="0" applyFont="1" applyFill="1" applyBorder="1" applyAlignment="1">
      <alignment horizontal="left" vertical="center" wrapText="1" shrinkToFit="1"/>
    </xf>
    <xf numFmtId="49" fontId="2" fillId="0" borderId="19" xfId="71" applyNumberFormat="1" applyFont="1" applyFill="1" applyBorder="1" applyAlignment="1">
      <alignment horizontal="left" vertical="center"/>
      <protection/>
    </xf>
    <xf numFmtId="4" fontId="2" fillId="0" borderId="19" xfId="0" applyNumberFormat="1" applyFont="1" applyFill="1" applyBorder="1" applyAlignment="1">
      <alignment horizontal="right" vertical="center" shrinkToFit="1"/>
    </xf>
    <xf numFmtId="49" fontId="2" fillId="0" borderId="19" xfId="71" applyNumberFormat="1" applyFont="1" applyFill="1" applyBorder="1" applyAlignment="1">
      <alignment horizontal="center" vertical="center"/>
      <protection/>
    </xf>
    <xf numFmtId="0" fontId="2" fillId="0" borderId="19" xfId="71" applyFont="1" applyFill="1" applyBorder="1" applyAlignment="1">
      <alignment vertical="center"/>
      <protection/>
    </xf>
    <xf numFmtId="49" fontId="3" fillId="0" borderId="19" xfId="71" applyNumberFormat="1" applyFont="1" applyFill="1" applyBorder="1" applyAlignment="1">
      <alignment vertical="center"/>
      <protection/>
    </xf>
    <xf numFmtId="0" fontId="3" fillId="0" borderId="19" xfId="71" applyNumberFormat="1" applyFont="1" applyFill="1" applyBorder="1" applyAlignment="1">
      <alignment horizontal="center" vertical="center" wrapText="1"/>
      <protection/>
    </xf>
    <xf numFmtId="0" fontId="2" fillId="0" borderId="0" xfId="81" applyFont="1" applyBorder="1" applyAlignment="1">
      <alignment horizontal="left" vertical="center" wrapText="1"/>
      <protection/>
    </xf>
    <xf numFmtId="0" fontId="2" fillId="0" borderId="0" xfId="81" applyFont="1" applyBorder="1" applyAlignment="1">
      <alignment horizontal="left" vertical="center"/>
      <protection/>
    </xf>
    <xf numFmtId="0" fontId="1" fillId="0" borderId="0" xfId="79" applyFont="1" applyAlignment="1">
      <alignment horizontal="right" vertical="center"/>
      <protection/>
    </xf>
    <xf numFmtId="0" fontId="2" fillId="0" borderId="0" xfId="79" applyFont="1" applyAlignment="1">
      <alignment horizontal="right" vertical="center"/>
      <protection/>
    </xf>
    <xf numFmtId="0" fontId="3" fillId="0" borderId="0" xfId="79" applyFont="1" applyAlignment="1">
      <alignment horizontal="right" vertical="center"/>
      <protection/>
    </xf>
    <xf numFmtId="0" fontId="0" fillId="0" borderId="0" xfId="79" applyAlignment="1">
      <alignment horizontal="right" vertical="center"/>
      <protection/>
    </xf>
    <xf numFmtId="0" fontId="0" fillId="0" borderId="0" xfId="79" applyBorder="1" applyAlignment="1">
      <alignment horizontal="right" vertical="center"/>
      <protection/>
    </xf>
    <xf numFmtId="0" fontId="9" fillId="0" borderId="0" xfId="79" applyFont="1" applyAlignment="1">
      <alignment horizontal="left" vertical="center"/>
      <protection/>
    </xf>
    <xf numFmtId="0" fontId="7" fillId="0" borderId="0" xfId="79" applyFont="1" applyFill="1" applyAlignment="1">
      <alignment horizontal="center" vertical="center"/>
      <protection/>
    </xf>
    <xf numFmtId="0" fontId="0" fillId="8" borderId="0" xfId="79" applyFill="1" applyAlignment="1">
      <alignment horizontal="right" vertical="center"/>
      <protection/>
    </xf>
    <xf numFmtId="0" fontId="10" fillId="8" borderId="0" xfId="79" applyFont="1" applyFill="1" applyAlignment="1">
      <alignment horizontal="right" vertical="center"/>
      <protection/>
    </xf>
    <xf numFmtId="177" fontId="2" fillId="8" borderId="19" xfId="79" applyNumberFormat="1" applyFont="1" applyFill="1" applyBorder="1" applyAlignment="1">
      <alignment horizontal="center" vertical="center"/>
      <protection/>
    </xf>
    <xf numFmtId="49" fontId="2" fillId="0" borderId="19" xfId="79" applyNumberFormat="1" applyFont="1" applyFill="1" applyBorder="1" applyAlignment="1">
      <alignment horizontal="center" vertical="center" wrapText="1"/>
      <protection/>
    </xf>
    <xf numFmtId="49" fontId="2" fillId="8" borderId="19" xfId="79" applyNumberFormat="1" applyFont="1" applyFill="1" applyBorder="1" applyAlignment="1">
      <alignment horizontal="center" vertical="center"/>
      <protection/>
    </xf>
    <xf numFmtId="177" fontId="2" fillId="0" borderId="19" xfId="79" applyNumberFormat="1" applyFont="1" applyFill="1" applyBorder="1" applyAlignment="1">
      <alignment horizontal="left" vertical="center"/>
      <protection/>
    </xf>
    <xf numFmtId="177" fontId="2" fillId="0" borderId="19" xfId="79" applyNumberFormat="1" applyFont="1" applyFill="1" applyBorder="1" applyAlignment="1">
      <alignment horizontal="right" vertical="center"/>
      <protection/>
    </xf>
    <xf numFmtId="177" fontId="2" fillId="8" borderId="19" xfId="79" applyNumberFormat="1" applyFont="1" applyFill="1" applyBorder="1" applyAlignment="1">
      <alignment horizontal="left" vertical="center"/>
      <protection/>
    </xf>
    <xf numFmtId="0" fontId="2" fillId="8" borderId="19" xfId="79" applyNumberFormat="1" applyFont="1" applyFill="1" applyBorder="1" applyAlignment="1">
      <alignment horizontal="center" vertical="center"/>
      <protection/>
    </xf>
    <xf numFmtId="0" fontId="2" fillId="0" borderId="19" xfId="0" applyFont="1" applyFill="1" applyBorder="1" applyAlignment="1">
      <alignment vertical="center" wrapText="1"/>
    </xf>
    <xf numFmtId="0" fontId="2" fillId="0" borderId="19" xfId="0" applyFont="1" applyFill="1" applyBorder="1" applyAlignment="1">
      <alignment horizontal="justify" vertical="center" wrapText="1"/>
    </xf>
    <xf numFmtId="177" fontId="3" fillId="0" borderId="19" xfId="79" applyNumberFormat="1" applyFont="1" applyFill="1" applyBorder="1" applyAlignment="1">
      <alignment horizontal="center" vertical="center"/>
      <protection/>
    </xf>
    <xf numFmtId="177" fontId="3" fillId="8" borderId="19" xfId="79" applyNumberFormat="1" applyFont="1" applyFill="1" applyBorder="1" applyAlignment="1">
      <alignment horizontal="center" vertical="center"/>
      <protection/>
    </xf>
    <xf numFmtId="177" fontId="3" fillId="0" borderId="19" xfId="79" applyNumberFormat="1" applyFont="1" applyFill="1" applyBorder="1" applyAlignment="1">
      <alignment horizontal="right" vertical="center"/>
      <protection/>
    </xf>
    <xf numFmtId="0" fontId="3" fillId="8" borderId="19" xfId="79" applyNumberFormat="1" applyFont="1" applyFill="1" applyBorder="1" applyAlignment="1">
      <alignment horizontal="center" vertical="center"/>
      <protection/>
    </xf>
    <xf numFmtId="177" fontId="2" fillId="0" borderId="19" xfId="79" applyNumberFormat="1" applyFont="1" applyFill="1" applyBorder="1" applyAlignment="1">
      <alignment horizontal="center" vertical="center"/>
      <protection/>
    </xf>
    <xf numFmtId="0" fontId="2" fillId="0" borderId="0" xfId="79" applyFont="1" applyBorder="1" applyAlignment="1">
      <alignment horizontal="left" vertical="center" wrapText="1"/>
      <protection/>
    </xf>
    <xf numFmtId="0" fontId="2" fillId="0" borderId="0" xfId="79" applyFont="1" applyBorder="1" applyAlignment="1">
      <alignment horizontal="left" vertical="center"/>
      <protection/>
    </xf>
    <xf numFmtId="0" fontId="2" fillId="0" borderId="0" xfId="79" applyFont="1" applyBorder="1" applyAlignment="1">
      <alignment horizontal="left" vertical="center"/>
      <protection/>
    </xf>
    <xf numFmtId="0" fontId="1" fillId="0" borderId="0" xfId="79" applyFont="1" applyBorder="1" applyAlignment="1">
      <alignment horizontal="right" vertical="center"/>
      <protection/>
    </xf>
    <xf numFmtId="0" fontId="2" fillId="0" borderId="0" xfId="79" applyFont="1" applyBorder="1" applyAlignment="1">
      <alignment horizontal="right" vertical="center"/>
      <protection/>
    </xf>
    <xf numFmtId="0" fontId="3" fillId="0" borderId="0" xfId="79"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3" fillId="0" borderId="0" xfId="0" applyFont="1" applyAlignment="1">
      <alignment horizontal="right" vertical="center"/>
    </xf>
    <xf numFmtId="0" fontId="0" fillId="0" borderId="0" xfId="0" applyFont="1" applyAlignment="1">
      <alignment horizontal="right" vertical="center"/>
    </xf>
    <xf numFmtId="0" fontId="4" fillId="0" borderId="0" xfId="0" applyFont="1" applyFill="1" applyAlignment="1">
      <alignment horizontal="center" vertical="center"/>
    </xf>
    <xf numFmtId="0" fontId="0" fillId="8" borderId="0" xfId="0" applyFont="1" applyFill="1" applyAlignment="1">
      <alignment horizontal="right" vertical="center"/>
    </xf>
    <xf numFmtId="0" fontId="2" fillId="8" borderId="0" xfId="0" applyFont="1" applyFill="1" applyAlignment="1">
      <alignment horizontal="right" vertical="center"/>
    </xf>
    <xf numFmtId="0" fontId="2" fillId="8" borderId="0" xfId="0" applyFont="1" applyFill="1" applyAlignment="1">
      <alignment horizontal="center" vertical="center"/>
    </xf>
    <xf numFmtId="177" fontId="2" fillId="8" borderId="19" xfId="0" applyNumberFormat="1" applyFont="1" applyFill="1" applyBorder="1" applyAlignment="1">
      <alignment horizontal="center" vertical="center" wrapText="1"/>
    </xf>
    <xf numFmtId="49" fontId="2" fillId="8" borderId="19" xfId="0" applyNumberFormat="1" applyFont="1" applyFill="1" applyBorder="1" applyAlignment="1">
      <alignment horizontal="center" vertical="center"/>
    </xf>
    <xf numFmtId="177" fontId="2" fillId="8" borderId="19" xfId="0" applyNumberFormat="1" applyFont="1" applyFill="1" applyBorder="1" applyAlignment="1">
      <alignment horizontal="center" vertical="center"/>
    </xf>
    <xf numFmtId="177" fontId="3" fillId="8" borderId="19" xfId="0" applyNumberFormat="1" applyFont="1" applyFill="1" applyBorder="1" applyAlignment="1">
      <alignment vertical="center"/>
    </xf>
    <xf numFmtId="177" fontId="2" fillId="0" borderId="19" xfId="0" applyNumberFormat="1" applyFont="1" applyFill="1" applyBorder="1" applyAlignment="1">
      <alignment horizontal="right" vertical="center"/>
    </xf>
    <xf numFmtId="49" fontId="3" fillId="8" borderId="19" xfId="0" applyNumberFormat="1" applyFont="1" applyFill="1" applyBorder="1" applyAlignment="1">
      <alignment horizontal="left" vertical="center"/>
    </xf>
    <xf numFmtId="177" fontId="3" fillId="0" borderId="19" xfId="0" applyNumberFormat="1" applyFont="1" applyFill="1" applyBorder="1" applyAlignment="1">
      <alignment horizontal="right" vertical="center"/>
    </xf>
    <xf numFmtId="49" fontId="2" fillId="8" borderId="19" xfId="0" applyNumberFormat="1" applyFont="1" applyFill="1" applyBorder="1" applyAlignment="1">
      <alignment horizontal="left" vertical="center"/>
    </xf>
    <xf numFmtId="0" fontId="2" fillId="0" borderId="19" xfId="71" applyFont="1" applyFill="1" applyBorder="1" applyAlignment="1">
      <alignment vertical="center" wrapText="1"/>
      <protection/>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2" fillId="0" borderId="0" xfId="0" applyFont="1" applyBorder="1" applyAlignment="1">
      <alignment horizontal="right" vertical="center" wrapText="1"/>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3" fillId="0" borderId="0" xfId="0" applyFont="1" applyBorder="1" applyAlignment="1">
      <alignment horizontal="right" vertical="center"/>
    </xf>
    <xf numFmtId="177" fontId="2" fillId="0" borderId="19" xfId="0" applyNumberFormat="1" applyFont="1" applyFill="1" applyBorder="1" applyAlignment="1">
      <alignment horizontal="center" vertical="center" wrapText="1"/>
    </xf>
    <xf numFmtId="177" fontId="3" fillId="8" borderId="19" xfId="0" applyNumberFormat="1" applyFont="1" applyFill="1" applyBorder="1" applyAlignment="1">
      <alignment horizontal="center" vertical="center"/>
    </xf>
    <xf numFmtId="0" fontId="0" fillId="0" borderId="0" xfId="0" applyFont="1" applyAlignment="1">
      <alignment vertical="center"/>
    </xf>
    <xf numFmtId="177" fontId="2" fillId="8" borderId="11" xfId="79" applyNumberFormat="1" applyFont="1" applyFill="1" applyBorder="1" applyAlignment="1">
      <alignment horizontal="center" vertical="center"/>
      <protection/>
    </xf>
    <xf numFmtId="177" fontId="2" fillId="8" borderId="12" xfId="79" applyNumberFormat="1" applyFont="1" applyFill="1" applyBorder="1" applyAlignment="1">
      <alignment horizontal="center" vertical="center"/>
      <protection/>
    </xf>
    <xf numFmtId="177" fontId="2" fillId="8" borderId="47" xfId="79" applyNumberFormat="1" applyFont="1" applyFill="1" applyBorder="1" applyAlignment="1">
      <alignment horizontal="center" vertical="center"/>
      <protection/>
    </xf>
    <xf numFmtId="177" fontId="2" fillId="8" borderId="18" xfId="79" applyNumberFormat="1" applyFont="1" applyFill="1" applyBorder="1" applyAlignment="1">
      <alignment horizontal="center" vertical="center"/>
      <protection/>
    </xf>
    <xf numFmtId="177" fontId="2" fillId="8" borderId="29" xfId="79" applyNumberFormat="1" applyFont="1" applyFill="1" applyBorder="1" applyAlignment="1">
      <alignment horizontal="center" vertical="center"/>
      <protection/>
    </xf>
    <xf numFmtId="177" fontId="2" fillId="0" borderId="18" xfId="79" applyNumberFormat="1" applyFont="1" applyFill="1" applyBorder="1" applyAlignment="1">
      <alignment horizontal="left" vertical="center"/>
      <protection/>
    </xf>
    <xf numFmtId="176" fontId="2" fillId="0" borderId="19" xfId="79" applyNumberFormat="1" applyFont="1" applyFill="1" applyBorder="1" applyAlignment="1">
      <alignment horizontal="right" vertical="center"/>
      <protection/>
    </xf>
    <xf numFmtId="176" fontId="2" fillId="0" borderId="29" xfId="79" applyNumberFormat="1" applyFont="1" applyFill="1" applyBorder="1" applyAlignment="1">
      <alignment horizontal="right" vertical="center"/>
      <protection/>
    </xf>
    <xf numFmtId="177" fontId="2" fillId="8" borderId="18" xfId="79" applyNumberFormat="1" applyFont="1" applyFill="1" applyBorder="1" applyAlignment="1">
      <alignment horizontal="left" vertical="center"/>
      <protection/>
    </xf>
    <xf numFmtId="0" fontId="8" fillId="0" borderId="19" xfId="0" applyFont="1" applyFill="1" applyBorder="1" applyAlignment="1">
      <alignment vertical="center" wrapText="1"/>
    </xf>
    <xf numFmtId="0" fontId="8" fillId="0" borderId="19" xfId="0" applyFont="1" applyFill="1" applyBorder="1" applyAlignment="1">
      <alignment horizontal="justify" vertical="center" wrapText="1"/>
    </xf>
    <xf numFmtId="177" fontId="2" fillId="0" borderId="28" xfId="79" applyNumberFormat="1" applyFont="1" applyFill="1" applyBorder="1" applyAlignment="1">
      <alignment horizontal="left" vertical="center"/>
      <protection/>
    </xf>
    <xf numFmtId="176" fontId="2" fillId="0" borderId="19" xfId="79" applyNumberFormat="1" applyFont="1" applyFill="1" applyBorder="1" applyAlignment="1">
      <alignment horizontal="left" vertical="center"/>
      <protection/>
    </xf>
    <xf numFmtId="177" fontId="3" fillId="0" borderId="18" xfId="79" applyNumberFormat="1" applyFont="1" applyFill="1" applyBorder="1" applyAlignment="1">
      <alignment horizontal="center" vertical="center"/>
      <protection/>
    </xf>
    <xf numFmtId="176" fontId="3" fillId="0" borderId="19" xfId="79" applyNumberFormat="1" applyFont="1" applyFill="1" applyBorder="1" applyAlignment="1">
      <alignment horizontal="right" vertical="center"/>
      <protection/>
    </xf>
    <xf numFmtId="177" fontId="3" fillId="0" borderId="28" xfId="79" applyNumberFormat="1" applyFont="1" applyFill="1" applyBorder="1" applyAlignment="1">
      <alignment horizontal="center" vertical="center"/>
      <protection/>
    </xf>
    <xf numFmtId="49" fontId="3" fillId="8" borderId="19" xfId="79" applyNumberFormat="1" applyFont="1" applyFill="1" applyBorder="1" applyAlignment="1">
      <alignment horizontal="center" vertical="center"/>
      <protection/>
    </xf>
    <xf numFmtId="176" fontId="3" fillId="0" borderId="29" xfId="79" applyNumberFormat="1" applyFont="1" applyFill="1" applyBorder="1" applyAlignment="1">
      <alignment horizontal="right" vertical="center"/>
      <protection/>
    </xf>
    <xf numFmtId="177" fontId="2" fillId="0" borderId="48" xfId="79" applyNumberFormat="1" applyFont="1" applyFill="1" applyBorder="1" applyAlignment="1">
      <alignment horizontal="left" vertical="center"/>
      <protection/>
    </xf>
    <xf numFmtId="176" fontId="2" fillId="0" borderId="41" xfId="79" applyNumberFormat="1" applyFont="1" applyFill="1" applyBorder="1" applyAlignment="1">
      <alignment horizontal="right" vertical="center"/>
      <protection/>
    </xf>
    <xf numFmtId="177" fontId="2" fillId="0" borderId="49" xfId="79" applyNumberFormat="1" applyFont="1" applyFill="1" applyBorder="1" applyAlignment="1">
      <alignment horizontal="left" vertical="center"/>
      <protection/>
    </xf>
    <xf numFmtId="177" fontId="3" fillId="8" borderId="50" xfId="79" applyNumberFormat="1" applyFont="1" applyFill="1" applyBorder="1" applyAlignment="1">
      <alignment horizontal="center" vertical="center"/>
      <protection/>
    </xf>
    <xf numFmtId="177" fontId="3" fillId="8" borderId="34" xfId="79" applyNumberFormat="1" applyFont="1" applyFill="1" applyBorder="1" applyAlignment="1">
      <alignment horizontal="center" vertical="center"/>
      <protection/>
    </xf>
    <xf numFmtId="176" fontId="3" fillId="0" borderId="34" xfId="79" applyNumberFormat="1" applyFont="1" applyFill="1" applyBorder="1" applyAlignment="1">
      <alignment horizontal="right" vertical="center"/>
      <protection/>
    </xf>
    <xf numFmtId="177" fontId="3" fillId="8" borderId="35" xfId="79" applyNumberFormat="1" applyFont="1" applyFill="1" applyBorder="1" applyAlignment="1">
      <alignment horizontal="center" vertical="center"/>
      <protection/>
    </xf>
    <xf numFmtId="49" fontId="3" fillId="8" borderId="34" xfId="79" applyNumberFormat="1" applyFont="1" applyFill="1" applyBorder="1" applyAlignment="1">
      <alignment horizontal="center" vertical="center"/>
      <protection/>
    </xf>
    <xf numFmtId="176" fontId="3" fillId="0" borderId="36" xfId="79" applyNumberFormat="1" applyFont="1" applyFill="1" applyBorder="1" applyAlignment="1">
      <alignment horizontal="right" vertical="center"/>
      <protection/>
    </xf>
    <xf numFmtId="0" fontId="2" fillId="0" borderId="37" xfId="79" applyFont="1" applyBorder="1" applyAlignment="1">
      <alignment horizontal="left" vertical="center" wrapText="1"/>
      <protection/>
    </xf>
    <xf numFmtId="0" fontId="2" fillId="0" borderId="37" xfId="79" applyFont="1" applyBorder="1" applyAlignment="1">
      <alignment horizontal="left" vertical="center"/>
      <protection/>
    </xf>
    <xf numFmtId="177" fontId="2" fillId="8" borderId="11" xfId="79" applyNumberFormat="1" applyFont="1" applyFill="1" applyBorder="1" applyAlignment="1" quotePrefix="1">
      <alignment horizontal="center" vertical="center"/>
      <protection/>
    </xf>
    <xf numFmtId="177" fontId="2" fillId="8" borderId="12" xfId="79" applyNumberFormat="1" applyFont="1" applyFill="1" applyBorder="1" applyAlignment="1" quotePrefix="1">
      <alignment horizontal="center" vertical="center"/>
      <protection/>
    </xf>
    <xf numFmtId="177" fontId="2" fillId="8" borderId="18" xfId="79" applyNumberFormat="1" applyFont="1" applyFill="1" applyBorder="1" applyAlignment="1" quotePrefix="1">
      <alignment horizontal="center" vertical="center"/>
      <protection/>
    </xf>
    <xf numFmtId="177" fontId="2" fillId="8" borderId="19" xfId="79" applyNumberFormat="1" applyFont="1" applyFill="1" applyBorder="1" applyAlignment="1" quotePrefix="1">
      <alignment horizontal="center" vertical="center"/>
      <protection/>
    </xf>
    <xf numFmtId="177" fontId="2" fillId="8" borderId="29" xfId="79" applyNumberFormat="1" applyFont="1" applyFill="1" applyBorder="1" applyAlignment="1" quotePrefix="1">
      <alignment horizontal="center" vertical="center"/>
      <protection/>
    </xf>
    <xf numFmtId="177" fontId="2" fillId="0" borderId="18" xfId="79" applyNumberFormat="1" applyFont="1" applyFill="1" applyBorder="1" applyAlignment="1" quotePrefix="1">
      <alignment horizontal="left" vertical="center"/>
      <protection/>
    </xf>
    <xf numFmtId="177" fontId="2" fillId="8" borderId="19" xfId="79" applyNumberFormat="1" applyFont="1" applyFill="1" applyBorder="1" applyAlignment="1" quotePrefix="1">
      <alignment horizontal="left" vertical="center"/>
      <protection/>
    </xf>
    <xf numFmtId="177" fontId="3" fillId="0" borderId="18" xfId="79" applyNumberFormat="1" applyFont="1" applyFill="1" applyBorder="1" applyAlignment="1" quotePrefix="1">
      <alignment horizontal="center" vertical="center"/>
      <protection/>
    </xf>
    <xf numFmtId="177" fontId="3" fillId="8" borderId="19" xfId="79" applyNumberFormat="1" applyFont="1" applyFill="1" applyBorder="1" applyAlignment="1" quotePrefix="1">
      <alignment horizontal="center" vertical="center"/>
      <protection/>
    </xf>
    <xf numFmtId="177" fontId="3" fillId="0" borderId="28" xfId="79" applyNumberFormat="1" applyFont="1" applyFill="1" applyBorder="1" applyAlignment="1" quotePrefix="1">
      <alignment horizontal="center" vertical="center"/>
      <protection/>
    </xf>
    <xf numFmtId="177" fontId="3" fillId="8" borderId="50" xfId="79" applyNumberFormat="1" applyFont="1" applyFill="1" applyBorder="1" applyAlignment="1" quotePrefix="1">
      <alignment horizontal="center" vertical="center"/>
      <protection/>
    </xf>
    <xf numFmtId="177" fontId="3" fillId="8" borderId="34" xfId="79" applyNumberFormat="1" applyFont="1" applyFill="1" applyBorder="1" applyAlignment="1" quotePrefix="1">
      <alignment horizontal="center" vertical="center"/>
      <protection/>
    </xf>
    <xf numFmtId="177" fontId="3" fillId="8" borderId="35" xfId="79" applyNumberFormat="1" applyFont="1" applyFill="1" applyBorder="1" applyAlignment="1" quotePrefix="1">
      <alignment horizontal="center" vertical="center"/>
      <protection/>
    </xf>
    <xf numFmtId="177" fontId="2" fillId="8" borderId="19" xfId="0" applyNumberFormat="1" applyFont="1" applyFill="1" applyBorder="1" applyAlignment="1" quotePrefix="1">
      <alignment horizontal="center" vertical="center" wrapText="1"/>
    </xf>
    <xf numFmtId="177" fontId="2" fillId="0" borderId="19" xfId="0" applyNumberFormat="1" applyFont="1" applyFill="1" applyBorder="1" applyAlignment="1" quotePrefix="1">
      <alignment horizontal="center" vertical="center" wrapText="1"/>
    </xf>
    <xf numFmtId="177" fontId="2" fillId="8" borderId="19" xfId="0" applyNumberFormat="1" applyFont="1" applyFill="1" applyBorder="1" applyAlignment="1" quotePrefix="1">
      <alignment horizontal="center" vertical="center"/>
    </xf>
    <xf numFmtId="177" fontId="3" fillId="8" borderId="19" xfId="0" applyNumberFormat="1" applyFont="1" applyFill="1" applyBorder="1" applyAlignment="1" quotePrefix="1">
      <alignment horizontal="center" vertical="center"/>
    </xf>
    <xf numFmtId="49" fontId="2" fillId="8" borderId="19" xfId="0" applyNumberFormat="1" applyFont="1" applyFill="1" applyBorder="1" applyAlignment="1" quotePrefix="1">
      <alignment horizontal="center" vertical="center"/>
    </xf>
    <xf numFmtId="177" fontId="3" fillId="8" borderId="19" xfId="0" applyNumberFormat="1" applyFont="1" applyFill="1" applyBorder="1" applyAlignment="1" quotePrefix="1">
      <alignment vertical="center"/>
    </xf>
    <xf numFmtId="177" fontId="2" fillId="0" borderId="19" xfId="79" applyNumberFormat="1" applyFont="1" applyFill="1" applyBorder="1" applyAlignment="1" quotePrefix="1">
      <alignment horizontal="left" vertical="center"/>
      <protection/>
    </xf>
    <xf numFmtId="177" fontId="3" fillId="0" borderId="19" xfId="79"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4 2" xfId="76"/>
    <cellStyle name="常规 5" xfId="77"/>
    <cellStyle name="常规 7"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8"/>
  <sheetViews>
    <sheetView zoomScaleSheetLayoutView="100" workbookViewId="0" topLeftCell="A1">
      <pane xSplit="2" ySplit="6" topLeftCell="C7" activePane="bottomRight" state="frozen"/>
      <selection pane="bottomRight" activeCell="H15" sqref="H15"/>
    </sheetView>
  </sheetViews>
  <sheetFormatPr defaultColWidth="9.00390625" defaultRowHeight="14.25"/>
  <cols>
    <col min="1" max="1" width="42.625" style="130" customWidth="1"/>
    <col min="2" max="2" width="6.00390625" style="130" customWidth="1"/>
    <col min="3" max="3" width="18.625" style="130" customWidth="1"/>
    <col min="4" max="4" width="45.75390625" style="130" customWidth="1"/>
    <col min="5" max="5" width="6.125" style="130" customWidth="1"/>
    <col min="6" max="6" width="18.25390625" style="130" customWidth="1"/>
    <col min="7" max="8" width="9.00390625" style="131" customWidth="1"/>
    <col min="9" max="16384" width="9.00390625" style="130" customWidth="1"/>
  </cols>
  <sheetData>
    <row r="1" ht="15">
      <c r="A1" s="132"/>
    </row>
    <row r="2" spans="1:8" s="127" customFormat="1" ht="18" customHeight="1">
      <c r="A2" s="133" t="s">
        <v>0</v>
      </c>
      <c r="B2" s="133"/>
      <c r="C2" s="133"/>
      <c r="D2" s="133"/>
      <c r="E2" s="133"/>
      <c r="F2" s="133"/>
      <c r="G2" s="153"/>
      <c r="H2" s="153"/>
    </row>
    <row r="3" spans="1:6" ht="9.75" customHeight="1">
      <c r="A3" s="134"/>
      <c r="B3" s="134"/>
      <c r="C3" s="134"/>
      <c r="D3" s="134"/>
      <c r="E3" s="134"/>
      <c r="F3" s="135" t="s">
        <v>1</v>
      </c>
    </row>
    <row r="4" spans="1:8" s="128" customFormat="1" ht="21" customHeight="1">
      <c r="A4" s="66" t="s">
        <v>2</v>
      </c>
      <c r="B4" s="10"/>
      <c r="C4" s="10"/>
      <c r="D4" s="10"/>
      <c r="E4" s="10"/>
      <c r="F4" s="79" t="s">
        <v>3</v>
      </c>
      <c r="G4" s="154"/>
      <c r="H4" s="154"/>
    </row>
    <row r="5" spans="1:8" s="128" customFormat="1" ht="21.75" customHeight="1">
      <c r="A5" s="215" t="s">
        <v>4</v>
      </c>
      <c r="B5" s="187"/>
      <c r="C5" s="187"/>
      <c r="D5" s="216" t="s">
        <v>5</v>
      </c>
      <c r="E5" s="187"/>
      <c r="F5" s="188"/>
      <c r="G5" s="154"/>
      <c r="H5" s="154"/>
    </row>
    <row r="6" spans="1:8" s="128" customFormat="1" ht="21.75" customHeight="1">
      <c r="A6" s="217" t="s">
        <v>6</v>
      </c>
      <c r="B6" s="218" t="s">
        <v>7</v>
      </c>
      <c r="C6" s="136" t="s">
        <v>8</v>
      </c>
      <c r="D6" s="218" t="s">
        <v>6</v>
      </c>
      <c r="E6" s="218" t="s">
        <v>7</v>
      </c>
      <c r="F6" s="190" t="s">
        <v>8</v>
      </c>
      <c r="G6" s="154"/>
      <c r="H6" s="154"/>
    </row>
    <row r="7" spans="1:8" s="128" customFormat="1" ht="21.75" customHeight="1">
      <c r="A7" s="217" t="s">
        <v>9</v>
      </c>
      <c r="B7" s="136"/>
      <c r="C7" s="218" t="s">
        <v>10</v>
      </c>
      <c r="D7" s="218" t="s">
        <v>9</v>
      </c>
      <c r="E7" s="136"/>
      <c r="F7" s="219" t="s">
        <v>11</v>
      </c>
      <c r="G7" s="154"/>
      <c r="H7" s="154"/>
    </row>
    <row r="8" spans="1:8" s="128" customFormat="1" ht="21.75" customHeight="1">
      <c r="A8" s="220" t="s">
        <v>12</v>
      </c>
      <c r="B8" s="218" t="s">
        <v>10</v>
      </c>
      <c r="C8" s="192">
        <v>19390.2</v>
      </c>
      <c r="D8" s="221" t="s">
        <v>13</v>
      </c>
      <c r="E8" s="218" t="s">
        <v>14</v>
      </c>
      <c r="F8" s="193"/>
      <c r="G8" s="154"/>
      <c r="H8" s="154"/>
    </row>
    <row r="9" spans="1:8" s="128" customFormat="1" ht="21.75" customHeight="1">
      <c r="A9" s="194" t="s">
        <v>15</v>
      </c>
      <c r="B9" s="218" t="s">
        <v>11</v>
      </c>
      <c r="C9" s="192"/>
      <c r="D9" s="221" t="s">
        <v>16</v>
      </c>
      <c r="E9" s="218" t="s">
        <v>17</v>
      </c>
      <c r="F9" s="193"/>
      <c r="G9" s="154"/>
      <c r="H9" s="154"/>
    </row>
    <row r="10" spans="1:8" s="128" customFormat="1" ht="21.75" customHeight="1">
      <c r="A10" s="194" t="s">
        <v>18</v>
      </c>
      <c r="B10" s="218" t="s">
        <v>19</v>
      </c>
      <c r="C10" s="192">
        <v>716.05</v>
      </c>
      <c r="D10" s="221" t="s">
        <v>20</v>
      </c>
      <c r="E10" s="218" t="s">
        <v>21</v>
      </c>
      <c r="F10" s="193"/>
      <c r="G10" s="154"/>
      <c r="H10" s="154"/>
    </row>
    <row r="11" spans="1:8" s="128" customFormat="1" ht="21.75" customHeight="1">
      <c r="A11" s="194" t="s">
        <v>22</v>
      </c>
      <c r="B11" s="218" t="s">
        <v>23</v>
      </c>
      <c r="C11" s="192"/>
      <c r="D11" s="221" t="s">
        <v>24</v>
      </c>
      <c r="E11" s="218" t="s">
        <v>25</v>
      </c>
      <c r="F11" s="193">
        <v>15</v>
      </c>
      <c r="G11" s="154"/>
      <c r="H11" s="154"/>
    </row>
    <row r="12" spans="1:8" s="128" customFormat="1" ht="21.75" customHeight="1">
      <c r="A12" s="194" t="s">
        <v>26</v>
      </c>
      <c r="B12" s="218" t="s">
        <v>27</v>
      </c>
      <c r="C12" s="192"/>
      <c r="D12" s="221" t="s">
        <v>28</v>
      </c>
      <c r="E12" s="218" t="s">
        <v>29</v>
      </c>
      <c r="F12" s="193"/>
      <c r="G12" s="154"/>
      <c r="H12" s="154"/>
    </row>
    <row r="13" spans="1:8" s="128" customFormat="1" ht="21.75" customHeight="1">
      <c r="A13" s="194" t="s">
        <v>30</v>
      </c>
      <c r="B13" s="218" t="s">
        <v>31</v>
      </c>
      <c r="C13" s="192">
        <v>1413.77</v>
      </c>
      <c r="D13" s="221" t="s">
        <v>32</v>
      </c>
      <c r="E13" s="218" t="s">
        <v>33</v>
      </c>
      <c r="F13" s="193"/>
      <c r="G13" s="154"/>
      <c r="H13" s="154"/>
    </row>
    <row r="14" spans="1:8" s="128" customFormat="1" ht="21.75" customHeight="1">
      <c r="A14" s="194"/>
      <c r="B14" s="136"/>
      <c r="C14" s="192"/>
      <c r="D14" s="195" t="s">
        <v>34</v>
      </c>
      <c r="E14" s="218" t="s">
        <v>35</v>
      </c>
      <c r="F14" s="193">
        <v>32</v>
      </c>
      <c r="G14" s="154"/>
      <c r="H14" s="154"/>
    </row>
    <row r="15" spans="1:8" s="128" customFormat="1" ht="21.75" customHeight="1">
      <c r="A15" s="194"/>
      <c r="B15" s="136"/>
      <c r="C15" s="192"/>
      <c r="D15" s="195" t="s">
        <v>36</v>
      </c>
      <c r="E15" s="218" t="s">
        <v>37</v>
      </c>
      <c r="F15" s="193">
        <v>10830.01</v>
      </c>
      <c r="G15" s="154"/>
      <c r="H15" s="154"/>
    </row>
    <row r="16" spans="1:8" s="128" customFormat="1" ht="21.75" customHeight="1">
      <c r="A16" s="194"/>
      <c r="B16" s="136"/>
      <c r="C16" s="192"/>
      <c r="D16" s="196" t="s">
        <v>38</v>
      </c>
      <c r="E16" s="218" t="s">
        <v>39</v>
      </c>
      <c r="F16" s="193">
        <v>2</v>
      </c>
      <c r="G16" s="154"/>
      <c r="H16" s="154"/>
    </row>
    <row r="17" spans="1:8" s="128" customFormat="1" ht="21.75" customHeight="1">
      <c r="A17" s="194"/>
      <c r="B17" s="136"/>
      <c r="C17" s="192"/>
      <c r="D17" s="195" t="s">
        <v>40</v>
      </c>
      <c r="E17" s="218" t="s">
        <v>41</v>
      </c>
      <c r="F17" s="193">
        <v>7398.25</v>
      </c>
      <c r="G17" s="154"/>
      <c r="H17" s="154"/>
    </row>
    <row r="18" spans="1:8" s="128" customFormat="1" ht="21.75" customHeight="1">
      <c r="A18" s="194"/>
      <c r="B18" s="218" t="s">
        <v>42</v>
      </c>
      <c r="C18" s="192"/>
      <c r="D18" s="139" t="s">
        <v>43</v>
      </c>
      <c r="E18" s="218" t="s">
        <v>44</v>
      </c>
      <c r="F18" s="193">
        <v>242.85</v>
      </c>
      <c r="G18" s="154"/>
      <c r="H18" s="154"/>
    </row>
    <row r="19" spans="1:8" s="128" customFormat="1" ht="21.75" customHeight="1">
      <c r="A19" s="194"/>
      <c r="B19" s="136"/>
      <c r="C19" s="192"/>
      <c r="D19" s="197" t="s">
        <v>45</v>
      </c>
      <c r="E19" s="218" t="s">
        <v>46</v>
      </c>
      <c r="F19" s="193">
        <v>127.29</v>
      </c>
      <c r="G19" s="154"/>
      <c r="H19" s="154"/>
    </row>
    <row r="20" spans="1:8" s="128" customFormat="1" ht="21.75" customHeight="1">
      <c r="A20" s="194"/>
      <c r="B20" s="136"/>
      <c r="C20" s="192"/>
      <c r="D20" s="197" t="s">
        <v>47</v>
      </c>
      <c r="E20" s="218" t="s">
        <v>48</v>
      </c>
      <c r="F20" s="193">
        <v>549.2</v>
      </c>
      <c r="G20" s="154"/>
      <c r="H20" s="154"/>
    </row>
    <row r="21" spans="1:8" s="128" customFormat="1" ht="21.75" customHeight="1">
      <c r="A21" s="194"/>
      <c r="B21" s="136"/>
      <c r="C21" s="192"/>
      <c r="D21" s="197"/>
      <c r="E21" s="136"/>
      <c r="F21" s="193"/>
      <c r="G21" s="154"/>
      <c r="H21" s="154"/>
    </row>
    <row r="22" spans="1:8" s="128" customFormat="1" ht="21.75" customHeight="1">
      <c r="A22" s="191"/>
      <c r="B22" s="218" t="s">
        <v>49</v>
      </c>
      <c r="C22" s="198"/>
      <c r="D22" s="197"/>
      <c r="E22" s="138">
        <v>27</v>
      </c>
      <c r="F22" s="193"/>
      <c r="G22" s="154"/>
      <c r="H22" s="154"/>
    </row>
    <row r="23" spans="1:8" s="129" customFormat="1" ht="21.75" customHeight="1">
      <c r="A23" s="222" t="s">
        <v>50</v>
      </c>
      <c r="B23" s="223" t="s">
        <v>51</v>
      </c>
      <c r="C23" s="200">
        <f>SUM(C8:C22)</f>
        <v>21520.02</v>
      </c>
      <c r="D23" s="224" t="s">
        <v>52</v>
      </c>
      <c r="E23" s="202">
        <v>28</v>
      </c>
      <c r="F23" s="203">
        <f>SUM(F8:F22)</f>
        <v>19196.600000000002</v>
      </c>
      <c r="G23" s="155"/>
      <c r="H23" s="155"/>
    </row>
    <row r="24" spans="1:8" s="128" customFormat="1" ht="21.75" customHeight="1">
      <c r="A24" s="191" t="s">
        <v>53</v>
      </c>
      <c r="B24" s="218" t="s">
        <v>54</v>
      </c>
      <c r="C24" s="192">
        <v>68.64</v>
      </c>
      <c r="D24" s="197" t="s">
        <v>55</v>
      </c>
      <c r="E24" s="138">
        <v>29</v>
      </c>
      <c r="F24" s="193"/>
      <c r="G24" s="154"/>
      <c r="H24" s="154"/>
    </row>
    <row r="25" spans="1:8" s="128" customFormat="1" ht="21.75" customHeight="1">
      <c r="A25" s="191" t="s">
        <v>56</v>
      </c>
      <c r="B25" s="218" t="s">
        <v>57</v>
      </c>
      <c r="C25" s="192">
        <v>2076.42</v>
      </c>
      <c r="D25" s="197" t="s">
        <v>58</v>
      </c>
      <c r="E25" s="138">
        <v>30</v>
      </c>
      <c r="F25" s="193">
        <v>4468.48</v>
      </c>
      <c r="G25" s="154"/>
      <c r="H25" s="154"/>
    </row>
    <row r="26" spans="1:8" s="128" customFormat="1" ht="21.75" customHeight="1">
      <c r="A26" s="204"/>
      <c r="B26" s="218" t="s">
        <v>59</v>
      </c>
      <c r="C26" s="205"/>
      <c r="D26" s="206"/>
      <c r="E26" s="138">
        <v>31</v>
      </c>
      <c r="F26" s="193"/>
      <c r="G26" s="154"/>
      <c r="H26" s="154"/>
    </row>
    <row r="27" spans="1:8" s="129" customFormat="1" ht="21.75" customHeight="1">
      <c r="A27" s="225" t="s">
        <v>60</v>
      </c>
      <c r="B27" s="226" t="s">
        <v>61</v>
      </c>
      <c r="C27" s="209">
        <f>C23+C24+C25</f>
        <v>23665.08</v>
      </c>
      <c r="D27" s="227" t="s">
        <v>60</v>
      </c>
      <c r="E27" s="211">
        <v>32</v>
      </c>
      <c r="F27" s="212">
        <f>F23+F24+F25</f>
        <v>23665.08</v>
      </c>
      <c r="G27" s="155"/>
      <c r="H27" s="155"/>
    </row>
    <row r="28" spans="1:8" s="128" customFormat="1" ht="29.25" customHeight="1">
      <c r="A28" s="213" t="s">
        <v>62</v>
      </c>
      <c r="B28" s="214"/>
      <c r="C28" s="214"/>
      <c r="D28" s="214"/>
      <c r="E28" s="214"/>
      <c r="F28" s="214"/>
      <c r="G28" s="154"/>
      <c r="H28" s="154"/>
    </row>
  </sheetData>
  <sheetProtection/>
  <mergeCells count="4">
    <mergeCell ref="A2:F2"/>
    <mergeCell ref="A5:C5"/>
    <mergeCell ref="D5:F5"/>
    <mergeCell ref="A28:F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1"/>
  <headerFooter alignWithMargins="0">
    <oddFooter>&amp;C第 &amp;P 页</oddFooter>
  </headerFooter>
  <ignoredErrors>
    <ignoredError sqref="A7:F7 B8:B13 B18" numberStoredAsText="1"/>
  </ignoredErrors>
</worksheet>
</file>

<file path=xl/worksheets/sheet2.xml><?xml version="1.0" encoding="utf-8"?>
<worksheet xmlns="http://schemas.openxmlformats.org/spreadsheetml/2006/main" xmlns:r="http://schemas.openxmlformats.org/officeDocument/2006/relationships">
  <dimension ref="A1:J58"/>
  <sheetViews>
    <sheetView zoomScaleSheetLayoutView="160" workbookViewId="0" topLeftCell="A1">
      <pane xSplit="2" ySplit="7" topLeftCell="C8" activePane="bottomRight" state="frozen"/>
      <selection pane="bottomRight" activeCell="G23" sqref="G23"/>
    </sheetView>
  </sheetViews>
  <sheetFormatPr defaultColWidth="9.00390625" defaultRowHeight="14.25"/>
  <cols>
    <col min="1" max="1" width="11.50390625" style="161" customWidth="1"/>
    <col min="2" max="2" width="22.25390625" style="161" customWidth="1"/>
    <col min="3" max="9" width="13.625" style="161" customWidth="1"/>
    <col min="10" max="16384" width="9.00390625" style="161" customWidth="1"/>
  </cols>
  <sheetData>
    <row r="1" spans="1:9" s="156" customFormat="1" ht="22.5">
      <c r="A1" s="162" t="s">
        <v>63</v>
      </c>
      <c r="B1" s="162"/>
      <c r="C1" s="162"/>
      <c r="D1" s="162"/>
      <c r="E1" s="162"/>
      <c r="F1" s="162"/>
      <c r="G1" s="162"/>
      <c r="H1" s="162"/>
      <c r="I1" s="162"/>
    </row>
    <row r="2" spans="1:9" ht="15">
      <c r="A2" s="163"/>
      <c r="B2" s="163"/>
      <c r="C2" s="163"/>
      <c r="D2" s="163"/>
      <c r="E2" s="163"/>
      <c r="F2" s="163"/>
      <c r="G2" s="163"/>
      <c r="H2" s="163"/>
      <c r="I2" s="109" t="s">
        <v>64</v>
      </c>
    </row>
    <row r="3" spans="1:9" s="157" customFormat="1" ht="30" customHeight="1">
      <c r="A3" s="11" t="str">
        <f>'g01收入支出决算总表'!A4</f>
        <v>部门：岳阳县自然资源局</v>
      </c>
      <c r="B3" s="164"/>
      <c r="C3" s="164"/>
      <c r="D3" s="164"/>
      <c r="E3" s="165"/>
      <c r="F3" s="164"/>
      <c r="G3" s="164"/>
      <c r="H3" s="164"/>
      <c r="I3" s="10" t="s">
        <v>3</v>
      </c>
    </row>
    <row r="4" spans="1:10" s="158" customFormat="1" ht="22.5" customHeight="1">
      <c r="A4" s="228" t="s">
        <v>6</v>
      </c>
      <c r="B4" s="166"/>
      <c r="C4" s="228" t="s">
        <v>50</v>
      </c>
      <c r="D4" s="229" t="s">
        <v>65</v>
      </c>
      <c r="E4" s="228" t="s">
        <v>66</v>
      </c>
      <c r="F4" s="228" t="s">
        <v>67</v>
      </c>
      <c r="G4" s="228" t="s">
        <v>68</v>
      </c>
      <c r="H4" s="228" t="s">
        <v>69</v>
      </c>
      <c r="I4" s="228" t="s">
        <v>70</v>
      </c>
      <c r="J4" s="179"/>
    </row>
    <row r="5" spans="1:10" s="158" customFormat="1" ht="22.5" customHeight="1">
      <c r="A5" s="166" t="s">
        <v>71</v>
      </c>
      <c r="B5" s="228" t="s">
        <v>72</v>
      </c>
      <c r="C5" s="166"/>
      <c r="D5" s="183"/>
      <c r="E5" s="166"/>
      <c r="F5" s="166"/>
      <c r="G5" s="166"/>
      <c r="H5" s="166"/>
      <c r="I5" s="166"/>
      <c r="J5" s="179"/>
    </row>
    <row r="6" spans="1:10" s="158" customFormat="1" ht="22.5" customHeight="1">
      <c r="A6" s="166"/>
      <c r="B6" s="166"/>
      <c r="C6" s="166"/>
      <c r="D6" s="183"/>
      <c r="E6" s="166"/>
      <c r="F6" s="166"/>
      <c r="G6" s="166"/>
      <c r="H6" s="166"/>
      <c r="I6" s="166"/>
      <c r="J6" s="179"/>
    </row>
    <row r="7" spans="1:10" s="157" customFormat="1" ht="22.5" customHeight="1">
      <c r="A7" s="230" t="s">
        <v>73</v>
      </c>
      <c r="B7" s="168"/>
      <c r="C7" s="230" t="s">
        <v>10</v>
      </c>
      <c r="D7" s="230" t="s">
        <v>11</v>
      </c>
      <c r="E7" s="230" t="s">
        <v>19</v>
      </c>
      <c r="F7" s="230" t="s">
        <v>23</v>
      </c>
      <c r="G7" s="230" t="s">
        <v>27</v>
      </c>
      <c r="H7" s="230" t="s">
        <v>31</v>
      </c>
      <c r="I7" s="167" t="s">
        <v>42</v>
      </c>
      <c r="J7" s="181"/>
    </row>
    <row r="8" spans="1:10" s="160" customFormat="1" ht="22.5" customHeight="1">
      <c r="A8" s="231" t="s">
        <v>74</v>
      </c>
      <c r="B8" s="184"/>
      <c r="C8" s="172">
        <f>D8+E8+F8+G8+H8+I8</f>
        <v>21520.030000000002</v>
      </c>
      <c r="D8" s="172">
        <f aca="true" t="shared" si="0" ref="D8:I8">D9+D12+D15+D28+D33+D36+D39+D52</f>
        <v>19390.210000000003</v>
      </c>
      <c r="E8" s="172">
        <f t="shared" si="0"/>
        <v>0</v>
      </c>
      <c r="F8" s="172">
        <f t="shared" si="0"/>
        <v>716.05</v>
      </c>
      <c r="G8" s="172">
        <f t="shared" si="0"/>
        <v>0</v>
      </c>
      <c r="H8" s="172">
        <f t="shared" si="0"/>
        <v>0</v>
      </c>
      <c r="I8" s="172">
        <f t="shared" si="0"/>
        <v>1413.77</v>
      </c>
      <c r="J8" s="182"/>
    </row>
    <row r="9" spans="1:10" s="160" customFormat="1" ht="22.5" customHeight="1">
      <c r="A9" s="117" t="s">
        <v>75</v>
      </c>
      <c r="B9" s="118" t="s">
        <v>76</v>
      </c>
      <c r="C9" s="172">
        <f>D9+E9+F9+G9+H9+I9</f>
        <v>15</v>
      </c>
      <c r="D9" s="172">
        <f>D10</f>
        <v>15</v>
      </c>
      <c r="E9" s="172"/>
      <c r="F9" s="172"/>
      <c r="G9" s="172"/>
      <c r="H9" s="172"/>
      <c r="I9" s="172"/>
      <c r="J9" s="182"/>
    </row>
    <row r="10" spans="1:10" s="157" customFormat="1" ht="22.5" customHeight="1">
      <c r="A10" s="119" t="s">
        <v>77</v>
      </c>
      <c r="B10" s="115" t="s">
        <v>78</v>
      </c>
      <c r="C10" s="170">
        <f>D10+E10+F10+G10+H10+I10</f>
        <v>15</v>
      </c>
      <c r="D10" s="170">
        <f>D11</f>
        <v>15</v>
      </c>
      <c r="E10" s="170"/>
      <c r="F10" s="170"/>
      <c r="G10" s="170"/>
      <c r="H10" s="170"/>
      <c r="I10" s="170"/>
      <c r="J10" s="181"/>
    </row>
    <row r="11" spans="1:10" s="157" customFormat="1" ht="22.5" customHeight="1">
      <c r="A11" s="119" t="s">
        <v>79</v>
      </c>
      <c r="B11" s="115" t="s">
        <v>80</v>
      </c>
      <c r="C11" s="170">
        <f>D11+E11+F11+G11+H11+I11</f>
        <v>15</v>
      </c>
      <c r="D11" s="170">
        <v>15</v>
      </c>
      <c r="E11" s="170"/>
      <c r="F11" s="170"/>
      <c r="G11" s="170"/>
      <c r="H11" s="170"/>
      <c r="I11" s="170"/>
      <c r="J11" s="181"/>
    </row>
    <row r="12" spans="1:10" s="160" customFormat="1" ht="22.5" customHeight="1">
      <c r="A12" s="117" t="s">
        <v>81</v>
      </c>
      <c r="B12" s="118" t="s">
        <v>82</v>
      </c>
      <c r="C12" s="172">
        <f aca="true" t="shared" si="1" ref="C12:C54">D12+E12+F12+G12+H12+I12</f>
        <v>32</v>
      </c>
      <c r="D12" s="172">
        <f>D13</f>
        <v>32</v>
      </c>
      <c r="E12" s="172"/>
      <c r="F12" s="172"/>
      <c r="G12" s="172"/>
      <c r="H12" s="172"/>
      <c r="I12" s="172"/>
      <c r="J12" s="182"/>
    </row>
    <row r="13" spans="1:10" s="157" customFormat="1" ht="22.5" customHeight="1">
      <c r="A13" s="119" t="s">
        <v>83</v>
      </c>
      <c r="B13" s="115" t="s">
        <v>84</v>
      </c>
      <c r="C13" s="170">
        <f t="shared" si="1"/>
        <v>32</v>
      </c>
      <c r="D13" s="170">
        <f>D14</f>
        <v>32</v>
      </c>
      <c r="E13" s="170"/>
      <c r="F13" s="170"/>
      <c r="G13" s="170"/>
      <c r="H13" s="170"/>
      <c r="I13" s="170"/>
      <c r="J13" s="181"/>
    </row>
    <row r="14" spans="1:10" s="157" customFormat="1" ht="22.5" customHeight="1">
      <c r="A14" s="119" t="s">
        <v>85</v>
      </c>
      <c r="B14" s="115" t="s">
        <v>86</v>
      </c>
      <c r="C14" s="170">
        <f t="shared" si="1"/>
        <v>32</v>
      </c>
      <c r="D14" s="170">
        <v>32</v>
      </c>
      <c r="E14" s="170"/>
      <c r="F14" s="170"/>
      <c r="G14" s="170"/>
      <c r="H14" s="170"/>
      <c r="I14" s="170"/>
      <c r="J14" s="181"/>
    </row>
    <row r="15" spans="1:10" s="160" customFormat="1" ht="22.5" customHeight="1">
      <c r="A15" s="117" t="s">
        <v>87</v>
      </c>
      <c r="B15" s="118" t="s">
        <v>88</v>
      </c>
      <c r="C15" s="172">
        <f t="shared" si="1"/>
        <v>12569.220000000001</v>
      </c>
      <c r="D15" s="172">
        <f>D16+D18+D20+D22+D26</f>
        <v>12569.220000000001</v>
      </c>
      <c r="E15" s="172"/>
      <c r="F15" s="172"/>
      <c r="G15" s="172"/>
      <c r="H15" s="172"/>
      <c r="I15" s="172"/>
      <c r="J15" s="182"/>
    </row>
    <row r="16" spans="1:10" s="157" customFormat="1" ht="22.5" customHeight="1">
      <c r="A16" s="119" t="s">
        <v>89</v>
      </c>
      <c r="B16" s="115" t="s">
        <v>90</v>
      </c>
      <c r="C16" s="170">
        <f t="shared" si="1"/>
        <v>456</v>
      </c>
      <c r="D16" s="170">
        <f>D17</f>
        <v>456</v>
      </c>
      <c r="E16" s="170"/>
      <c r="F16" s="170"/>
      <c r="G16" s="170"/>
      <c r="H16" s="170"/>
      <c r="I16" s="170"/>
      <c r="J16" s="181"/>
    </row>
    <row r="17" spans="1:10" s="157" customFormat="1" ht="22.5" customHeight="1">
      <c r="A17" s="119" t="s">
        <v>91</v>
      </c>
      <c r="B17" s="115" t="s">
        <v>92</v>
      </c>
      <c r="C17" s="170">
        <f t="shared" si="1"/>
        <v>456</v>
      </c>
      <c r="D17" s="170">
        <v>456</v>
      </c>
      <c r="E17" s="170"/>
      <c r="F17" s="170"/>
      <c r="G17" s="170"/>
      <c r="H17" s="170"/>
      <c r="I17" s="170"/>
      <c r="J17" s="181"/>
    </row>
    <row r="18" spans="1:10" s="157" customFormat="1" ht="22.5" customHeight="1">
      <c r="A18" s="119" t="s">
        <v>93</v>
      </c>
      <c r="B18" s="115" t="s">
        <v>94</v>
      </c>
      <c r="C18" s="170">
        <f t="shared" si="1"/>
        <v>345</v>
      </c>
      <c r="D18" s="170">
        <f>D19</f>
        <v>345</v>
      </c>
      <c r="E18" s="170"/>
      <c r="F18" s="170"/>
      <c r="G18" s="170"/>
      <c r="H18" s="170"/>
      <c r="I18" s="170"/>
      <c r="J18" s="181"/>
    </row>
    <row r="19" spans="1:10" s="157" customFormat="1" ht="22.5" customHeight="1">
      <c r="A19" s="119" t="s">
        <v>95</v>
      </c>
      <c r="B19" s="115" t="s">
        <v>96</v>
      </c>
      <c r="C19" s="170">
        <f t="shared" si="1"/>
        <v>345</v>
      </c>
      <c r="D19" s="170">
        <v>345</v>
      </c>
      <c r="E19" s="170"/>
      <c r="F19" s="170"/>
      <c r="G19" s="170"/>
      <c r="H19" s="170"/>
      <c r="I19" s="170"/>
      <c r="J19" s="181"/>
    </row>
    <row r="20" spans="1:10" s="157" customFormat="1" ht="22.5" customHeight="1">
      <c r="A20" s="119" t="s">
        <v>97</v>
      </c>
      <c r="B20" s="115" t="s">
        <v>98</v>
      </c>
      <c r="C20" s="170">
        <f t="shared" si="1"/>
        <v>99</v>
      </c>
      <c r="D20" s="170">
        <f>D21</f>
        <v>99</v>
      </c>
      <c r="E20" s="170"/>
      <c r="F20" s="170"/>
      <c r="G20" s="170"/>
      <c r="H20" s="170"/>
      <c r="I20" s="170"/>
      <c r="J20" s="181"/>
    </row>
    <row r="21" spans="1:10" s="157" customFormat="1" ht="22.5" customHeight="1">
      <c r="A21" s="119" t="s">
        <v>99</v>
      </c>
      <c r="B21" s="115" t="s">
        <v>100</v>
      </c>
      <c r="C21" s="170">
        <f t="shared" si="1"/>
        <v>99</v>
      </c>
      <c r="D21" s="170">
        <v>99</v>
      </c>
      <c r="E21" s="170"/>
      <c r="F21" s="170"/>
      <c r="G21" s="170"/>
      <c r="H21" s="170"/>
      <c r="I21" s="170"/>
      <c r="J21" s="181"/>
    </row>
    <row r="22" spans="1:10" s="157" customFormat="1" ht="27.75" customHeight="1">
      <c r="A22" s="119" t="s">
        <v>101</v>
      </c>
      <c r="B22" s="115" t="s">
        <v>102</v>
      </c>
      <c r="C22" s="170">
        <f t="shared" si="1"/>
        <v>11579.79</v>
      </c>
      <c r="D22" s="170">
        <f>SUM(D23:D25)</f>
        <v>11579.79</v>
      </c>
      <c r="E22" s="170"/>
      <c r="F22" s="170"/>
      <c r="G22" s="170"/>
      <c r="H22" s="170"/>
      <c r="I22" s="170"/>
      <c r="J22" s="181"/>
    </row>
    <row r="23" spans="1:10" s="157" customFormat="1" ht="22.5" customHeight="1">
      <c r="A23" s="119" t="s">
        <v>103</v>
      </c>
      <c r="B23" s="115" t="s">
        <v>104</v>
      </c>
      <c r="C23" s="170">
        <f t="shared" si="1"/>
        <v>11025.94</v>
      </c>
      <c r="D23" s="170">
        <v>11025.94</v>
      </c>
      <c r="E23" s="170"/>
      <c r="F23" s="170"/>
      <c r="G23" s="170"/>
      <c r="H23" s="170"/>
      <c r="I23" s="170"/>
      <c r="J23" s="181"/>
    </row>
    <row r="24" spans="1:10" s="157" customFormat="1" ht="22.5" customHeight="1">
      <c r="A24" s="119" t="s">
        <v>105</v>
      </c>
      <c r="B24" s="115" t="s">
        <v>106</v>
      </c>
      <c r="C24" s="170">
        <f t="shared" si="1"/>
        <v>281.2</v>
      </c>
      <c r="D24" s="170">
        <v>281.2</v>
      </c>
      <c r="E24" s="170"/>
      <c r="F24" s="170"/>
      <c r="G24" s="170"/>
      <c r="H24" s="170"/>
      <c r="I24" s="170"/>
      <c r="J24" s="181"/>
    </row>
    <row r="25" spans="1:10" s="157" customFormat="1" ht="22.5" customHeight="1">
      <c r="A25" s="119" t="s">
        <v>107</v>
      </c>
      <c r="B25" s="115" t="s">
        <v>108</v>
      </c>
      <c r="C25" s="170">
        <f t="shared" si="1"/>
        <v>272.65</v>
      </c>
      <c r="D25" s="170">
        <v>272.65</v>
      </c>
      <c r="E25" s="170"/>
      <c r="F25" s="170"/>
      <c r="G25" s="170"/>
      <c r="H25" s="170"/>
      <c r="I25" s="170"/>
      <c r="J25" s="181"/>
    </row>
    <row r="26" spans="1:10" s="157" customFormat="1" ht="22.5" customHeight="1">
      <c r="A26" s="119" t="s">
        <v>109</v>
      </c>
      <c r="B26" s="115" t="s">
        <v>110</v>
      </c>
      <c r="C26" s="170">
        <f t="shared" si="1"/>
        <v>89.43</v>
      </c>
      <c r="D26" s="170">
        <f>D27</f>
        <v>89.43</v>
      </c>
      <c r="E26" s="170"/>
      <c r="F26" s="170"/>
      <c r="G26" s="170"/>
      <c r="H26" s="170"/>
      <c r="I26" s="170"/>
      <c r="J26" s="181"/>
    </row>
    <row r="27" spans="1:10" s="157" customFormat="1" ht="22.5" customHeight="1">
      <c r="A27" s="119" t="s">
        <v>111</v>
      </c>
      <c r="B27" s="115" t="s">
        <v>112</v>
      </c>
      <c r="C27" s="170">
        <f t="shared" si="1"/>
        <v>89.43</v>
      </c>
      <c r="D27" s="170">
        <v>89.43</v>
      </c>
      <c r="E27" s="170"/>
      <c r="F27" s="170"/>
      <c r="G27" s="170"/>
      <c r="H27" s="170"/>
      <c r="I27" s="170"/>
      <c r="J27" s="181"/>
    </row>
    <row r="28" spans="1:10" s="160" customFormat="1" ht="22.5" customHeight="1">
      <c r="A28" s="117" t="s">
        <v>113</v>
      </c>
      <c r="B28" s="118" t="s">
        <v>114</v>
      </c>
      <c r="C28" s="172">
        <f t="shared" si="1"/>
        <v>302</v>
      </c>
      <c r="D28" s="172">
        <f>D29+D31</f>
        <v>302</v>
      </c>
      <c r="E28" s="172"/>
      <c r="F28" s="172"/>
      <c r="G28" s="172"/>
      <c r="H28" s="172"/>
      <c r="I28" s="172"/>
      <c r="J28" s="182"/>
    </row>
    <row r="29" spans="1:10" s="157" customFormat="1" ht="22.5" customHeight="1">
      <c r="A29" s="119" t="s">
        <v>115</v>
      </c>
      <c r="B29" s="115" t="s">
        <v>116</v>
      </c>
      <c r="C29" s="170">
        <f t="shared" si="1"/>
        <v>300</v>
      </c>
      <c r="D29" s="170">
        <f>D30</f>
        <v>300</v>
      </c>
      <c r="E29" s="170"/>
      <c r="F29" s="170"/>
      <c r="G29" s="170"/>
      <c r="H29" s="170"/>
      <c r="I29" s="170"/>
      <c r="J29" s="181"/>
    </row>
    <row r="30" spans="1:10" s="157" customFormat="1" ht="22.5" customHeight="1">
      <c r="A30" s="119" t="s">
        <v>117</v>
      </c>
      <c r="B30" s="115" t="s">
        <v>118</v>
      </c>
      <c r="C30" s="170">
        <f t="shared" si="1"/>
        <v>300</v>
      </c>
      <c r="D30" s="170">
        <v>300</v>
      </c>
      <c r="E30" s="170"/>
      <c r="F30" s="170"/>
      <c r="G30" s="170"/>
      <c r="H30" s="170"/>
      <c r="I30" s="170"/>
      <c r="J30" s="181"/>
    </row>
    <row r="31" spans="1:10" s="157" customFormat="1" ht="22.5" customHeight="1">
      <c r="A31" s="119" t="s">
        <v>119</v>
      </c>
      <c r="B31" s="115" t="s">
        <v>120</v>
      </c>
      <c r="C31" s="170">
        <f t="shared" si="1"/>
        <v>2</v>
      </c>
      <c r="D31" s="170">
        <f>D32</f>
        <v>2</v>
      </c>
      <c r="E31" s="170"/>
      <c r="F31" s="170"/>
      <c r="G31" s="170"/>
      <c r="H31" s="170"/>
      <c r="I31" s="170"/>
      <c r="J31" s="181"/>
    </row>
    <row r="32" spans="1:10" s="157" customFormat="1" ht="22.5" customHeight="1">
      <c r="A32" s="119" t="s">
        <v>121</v>
      </c>
      <c r="B32" s="115" t="s">
        <v>122</v>
      </c>
      <c r="C32" s="170">
        <f t="shared" si="1"/>
        <v>2</v>
      </c>
      <c r="D32" s="170">
        <v>2</v>
      </c>
      <c r="E32" s="170"/>
      <c r="F32" s="170"/>
      <c r="G32" s="170"/>
      <c r="H32" s="170"/>
      <c r="I32" s="170"/>
      <c r="J32" s="181"/>
    </row>
    <row r="33" spans="1:10" s="160" customFormat="1" ht="22.5" customHeight="1">
      <c r="A33" s="117" t="s">
        <v>123</v>
      </c>
      <c r="B33" s="118" t="s">
        <v>124</v>
      </c>
      <c r="C33" s="172">
        <f t="shared" si="1"/>
        <v>264.59</v>
      </c>
      <c r="D33" s="172">
        <f>D34</f>
        <v>264.59</v>
      </c>
      <c r="E33" s="172"/>
      <c r="F33" s="172"/>
      <c r="G33" s="172"/>
      <c r="H33" s="172"/>
      <c r="I33" s="172"/>
      <c r="J33" s="182"/>
    </row>
    <row r="34" spans="1:10" s="157" customFormat="1" ht="22.5" customHeight="1">
      <c r="A34" s="119" t="s">
        <v>125</v>
      </c>
      <c r="B34" s="115" t="s">
        <v>126</v>
      </c>
      <c r="C34" s="170">
        <f t="shared" si="1"/>
        <v>264.59</v>
      </c>
      <c r="D34" s="170">
        <f>D35</f>
        <v>264.59</v>
      </c>
      <c r="E34" s="170"/>
      <c r="F34" s="170"/>
      <c r="G34" s="170"/>
      <c r="H34" s="170"/>
      <c r="I34" s="170"/>
      <c r="J34" s="181"/>
    </row>
    <row r="35" spans="1:10" s="157" customFormat="1" ht="22.5" customHeight="1">
      <c r="A35" s="119" t="s">
        <v>127</v>
      </c>
      <c r="B35" s="115" t="s">
        <v>128</v>
      </c>
      <c r="C35" s="170">
        <f t="shared" si="1"/>
        <v>264.59</v>
      </c>
      <c r="D35" s="170">
        <v>264.59</v>
      </c>
      <c r="E35" s="170"/>
      <c r="F35" s="170"/>
      <c r="G35" s="170"/>
      <c r="H35" s="170"/>
      <c r="I35" s="170"/>
      <c r="J35" s="181"/>
    </row>
    <row r="36" spans="1:10" s="160" customFormat="1" ht="22.5" customHeight="1">
      <c r="A36" s="117" t="s">
        <v>129</v>
      </c>
      <c r="B36" s="118" t="s">
        <v>130</v>
      </c>
      <c r="C36" s="172">
        <f t="shared" si="1"/>
        <v>127.29</v>
      </c>
      <c r="D36" s="172">
        <f>D37</f>
        <v>127.29</v>
      </c>
      <c r="E36" s="172"/>
      <c r="F36" s="172"/>
      <c r="G36" s="172"/>
      <c r="H36" s="172"/>
      <c r="I36" s="172"/>
      <c r="J36" s="182"/>
    </row>
    <row r="37" spans="1:10" s="157" customFormat="1" ht="22.5" customHeight="1">
      <c r="A37" s="119" t="s">
        <v>131</v>
      </c>
      <c r="B37" s="115" t="s">
        <v>132</v>
      </c>
      <c r="C37" s="170">
        <f t="shared" si="1"/>
        <v>127.29</v>
      </c>
      <c r="D37" s="170">
        <f>D38</f>
        <v>127.29</v>
      </c>
      <c r="E37" s="170"/>
      <c r="F37" s="170"/>
      <c r="G37" s="170"/>
      <c r="H37" s="170"/>
      <c r="I37" s="170"/>
      <c r="J37" s="181"/>
    </row>
    <row r="38" spans="1:10" s="157" customFormat="1" ht="22.5" customHeight="1">
      <c r="A38" s="119" t="s">
        <v>133</v>
      </c>
      <c r="B38" s="115" t="s">
        <v>134</v>
      </c>
      <c r="C38" s="170">
        <f t="shared" si="1"/>
        <v>127.29</v>
      </c>
      <c r="D38" s="170">
        <v>127.29</v>
      </c>
      <c r="E38" s="170"/>
      <c r="F38" s="170"/>
      <c r="G38" s="170"/>
      <c r="H38" s="170"/>
      <c r="I38" s="170"/>
      <c r="J38" s="181"/>
    </row>
    <row r="39" spans="1:10" s="160" customFormat="1" ht="22.5" customHeight="1">
      <c r="A39" s="117" t="s">
        <v>135</v>
      </c>
      <c r="B39" s="118" t="s">
        <v>136</v>
      </c>
      <c r="C39" s="172">
        <f t="shared" si="1"/>
        <v>7660.73</v>
      </c>
      <c r="D39" s="172">
        <f aca="true" t="shared" si="2" ref="D39:I39">D40</f>
        <v>6000.11</v>
      </c>
      <c r="E39" s="172">
        <f t="shared" si="2"/>
        <v>0</v>
      </c>
      <c r="F39" s="172">
        <f t="shared" si="2"/>
        <v>716.05</v>
      </c>
      <c r="G39" s="172">
        <f t="shared" si="2"/>
        <v>0</v>
      </c>
      <c r="H39" s="172">
        <f t="shared" si="2"/>
        <v>0</v>
      </c>
      <c r="I39" s="172">
        <f t="shared" si="2"/>
        <v>944.57</v>
      </c>
      <c r="J39" s="182"/>
    </row>
    <row r="40" spans="1:10" s="157" customFormat="1" ht="22.5" customHeight="1">
      <c r="A40" s="119" t="s">
        <v>137</v>
      </c>
      <c r="B40" s="115" t="s">
        <v>138</v>
      </c>
      <c r="C40" s="170">
        <f t="shared" si="1"/>
        <v>7660.73</v>
      </c>
      <c r="D40" s="170">
        <f aca="true" t="shared" si="3" ref="D40:I40">SUM(D41:D51)</f>
        <v>6000.11</v>
      </c>
      <c r="E40" s="170">
        <f t="shared" si="3"/>
        <v>0</v>
      </c>
      <c r="F40" s="170">
        <f t="shared" si="3"/>
        <v>716.05</v>
      </c>
      <c r="G40" s="170">
        <f t="shared" si="3"/>
        <v>0</v>
      </c>
      <c r="H40" s="170">
        <f t="shared" si="3"/>
        <v>0</v>
      </c>
      <c r="I40" s="170">
        <f t="shared" si="3"/>
        <v>944.57</v>
      </c>
      <c r="J40" s="181"/>
    </row>
    <row r="41" spans="1:10" s="157" customFormat="1" ht="22.5" customHeight="1">
      <c r="A41" s="119" t="s">
        <v>139</v>
      </c>
      <c r="B41" s="115" t="s">
        <v>140</v>
      </c>
      <c r="C41" s="170">
        <f t="shared" si="1"/>
        <v>2432.49</v>
      </c>
      <c r="D41" s="170">
        <v>2239.18</v>
      </c>
      <c r="E41" s="170"/>
      <c r="F41" s="170"/>
      <c r="G41" s="170"/>
      <c r="H41" s="170"/>
      <c r="I41" s="170">
        <v>193.31</v>
      </c>
      <c r="J41" s="181"/>
    </row>
    <row r="42" spans="1:10" s="157" customFormat="1" ht="22.5" customHeight="1">
      <c r="A42" s="119" t="s">
        <v>141</v>
      </c>
      <c r="B42" s="115" t="s">
        <v>142</v>
      </c>
      <c r="C42" s="170">
        <f t="shared" si="1"/>
        <v>2098.25</v>
      </c>
      <c r="D42" s="170">
        <v>668.8</v>
      </c>
      <c r="E42" s="170"/>
      <c r="F42" s="170">
        <v>716.05</v>
      </c>
      <c r="G42" s="170"/>
      <c r="H42" s="170"/>
      <c r="I42" s="170">
        <v>713.4</v>
      </c>
      <c r="J42" s="181"/>
    </row>
    <row r="43" spans="1:10" s="157" customFormat="1" ht="22.5" customHeight="1">
      <c r="A43" s="119" t="s">
        <v>143</v>
      </c>
      <c r="B43" s="115" t="s">
        <v>144</v>
      </c>
      <c r="C43" s="170">
        <f t="shared" si="1"/>
        <v>220</v>
      </c>
      <c r="D43" s="170">
        <v>220</v>
      </c>
      <c r="E43" s="170"/>
      <c r="F43" s="170"/>
      <c r="G43" s="170"/>
      <c r="H43" s="170"/>
      <c r="I43" s="170"/>
      <c r="J43" s="181"/>
    </row>
    <row r="44" spans="1:10" s="157" customFormat="1" ht="22.5" customHeight="1">
      <c r="A44" s="119" t="s">
        <v>145</v>
      </c>
      <c r="B44" s="115" t="s">
        <v>146</v>
      </c>
      <c r="C44" s="170">
        <f t="shared" si="1"/>
        <v>26.48</v>
      </c>
      <c r="D44" s="170">
        <v>15</v>
      </c>
      <c r="E44" s="170"/>
      <c r="F44" s="170"/>
      <c r="G44" s="170"/>
      <c r="H44" s="170"/>
      <c r="I44" s="170">
        <v>11.48</v>
      </c>
      <c r="J44" s="181"/>
    </row>
    <row r="45" spans="1:10" s="157" customFormat="1" ht="22.5" customHeight="1">
      <c r="A45" s="119" t="s">
        <v>147</v>
      </c>
      <c r="B45" s="115" t="s">
        <v>148</v>
      </c>
      <c r="C45" s="170">
        <f t="shared" si="1"/>
        <v>338.03</v>
      </c>
      <c r="D45" s="170">
        <v>338.03</v>
      </c>
      <c r="E45" s="170"/>
      <c r="F45" s="170"/>
      <c r="G45" s="170"/>
      <c r="H45" s="170"/>
      <c r="I45" s="170"/>
      <c r="J45" s="181"/>
    </row>
    <row r="46" spans="1:10" s="157" customFormat="1" ht="22.5" customHeight="1">
      <c r="A46" s="119" t="s">
        <v>149</v>
      </c>
      <c r="B46" s="115" t="s">
        <v>150</v>
      </c>
      <c r="C46" s="170">
        <f t="shared" si="1"/>
        <v>660</v>
      </c>
      <c r="D46" s="170">
        <v>660</v>
      </c>
      <c r="E46" s="170"/>
      <c r="F46" s="170"/>
      <c r="G46" s="170"/>
      <c r="H46" s="170"/>
      <c r="I46" s="170"/>
      <c r="J46" s="181"/>
    </row>
    <row r="47" spans="1:10" s="157" customFormat="1" ht="22.5" customHeight="1">
      <c r="A47" s="119" t="s">
        <v>151</v>
      </c>
      <c r="B47" s="115" t="s">
        <v>152</v>
      </c>
      <c r="C47" s="170">
        <f t="shared" si="1"/>
        <v>286</v>
      </c>
      <c r="D47" s="170">
        <v>286</v>
      </c>
      <c r="E47" s="170"/>
      <c r="F47" s="170"/>
      <c r="G47" s="170"/>
      <c r="H47" s="170"/>
      <c r="I47" s="170"/>
      <c r="J47" s="181"/>
    </row>
    <row r="48" spans="1:10" s="157" customFormat="1" ht="22.5" customHeight="1">
      <c r="A48" s="119" t="s">
        <v>153</v>
      </c>
      <c r="B48" s="115" t="s">
        <v>154</v>
      </c>
      <c r="C48" s="170">
        <f t="shared" si="1"/>
        <v>26.38</v>
      </c>
      <c r="D48" s="170"/>
      <c r="E48" s="170"/>
      <c r="F48" s="170"/>
      <c r="G48" s="170"/>
      <c r="H48" s="170"/>
      <c r="I48" s="170">
        <v>26.38</v>
      </c>
      <c r="J48" s="181"/>
    </row>
    <row r="49" spans="1:10" s="157" customFormat="1" ht="22.5" customHeight="1">
      <c r="A49" s="119" t="s">
        <v>155</v>
      </c>
      <c r="B49" s="115" t="s">
        <v>156</v>
      </c>
      <c r="C49" s="170">
        <f t="shared" si="1"/>
        <v>18</v>
      </c>
      <c r="D49" s="170">
        <v>18</v>
      </c>
      <c r="E49" s="170"/>
      <c r="F49" s="170"/>
      <c r="G49" s="170"/>
      <c r="H49" s="170"/>
      <c r="I49" s="170"/>
      <c r="J49" s="181"/>
    </row>
    <row r="50" spans="1:10" s="157" customFormat="1" ht="22.5" customHeight="1">
      <c r="A50" s="119" t="s">
        <v>157</v>
      </c>
      <c r="B50" s="115" t="s">
        <v>158</v>
      </c>
      <c r="C50" s="170">
        <f t="shared" si="1"/>
        <v>15.84</v>
      </c>
      <c r="D50" s="170">
        <v>15.84</v>
      </c>
      <c r="E50" s="170"/>
      <c r="F50" s="170"/>
      <c r="G50" s="170"/>
      <c r="H50" s="170"/>
      <c r="I50" s="170"/>
      <c r="J50" s="181"/>
    </row>
    <row r="51" spans="1:10" s="157" customFormat="1" ht="22.5" customHeight="1">
      <c r="A51" s="119" t="s">
        <v>159</v>
      </c>
      <c r="B51" s="115" t="s">
        <v>160</v>
      </c>
      <c r="C51" s="170">
        <f t="shared" si="1"/>
        <v>1539.26</v>
      </c>
      <c r="D51" s="170">
        <v>1539.26</v>
      </c>
      <c r="E51" s="170"/>
      <c r="F51" s="170"/>
      <c r="G51" s="170"/>
      <c r="H51" s="170"/>
      <c r="I51" s="170"/>
      <c r="J51" s="181"/>
    </row>
    <row r="52" spans="1:10" s="160" customFormat="1" ht="22.5" customHeight="1">
      <c r="A52" s="117" t="s">
        <v>161</v>
      </c>
      <c r="B52" s="118" t="s">
        <v>162</v>
      </c>
      <c r="C52" s="172">
        <f t="shared" si="1"/>
        <v>549.2</v>
      </c>
      <c r="D52" s="172">
        <f>D53</f>
        <v>80</v>
      </c>
      <c r="E52" s="172"/>
      <c r="F52" s="172"/>
      <c r="G52" s="172"/>
      <c r="H52" s="172"/>
      <c r="I52" s="172">
        <f>I53</f>
        <v>469.2</v>
      </c>
      <c r="J52" s="182"/>
    </row>
    <row r="53" spans="1:10" s="157" customFormat="1" ht="22.5" customHeight="1">
      <c r="A53" s="119" t="s">
        <v>163</v>
      </c>
      <c r="B53" s="115" t="s">
        <v>164</v>
      </c>
      <c r="C53" s="170">
        <f t="shared" si="1"/>
        <v>549.2</v>
      </c>
      <c r="D53" s="170">
        <f>D54</f>
        <v>80</v>
      </c>
      <c r="E53" s="170"/>
      <c r="F53" s="170"/>
      <c r="G53" s="170"/>
      <c r="H53" s="170"/>
      <c r="I53" s="170">
        <f>I54</f>
        <v>469.2</v>
      </c>
      <c r="J53" s="181"/>
    </row>
    <row r="54" spans="1:10" s="157" customFormat="1" ht="22.5" customHeight="1">
      <c r="A54" s="119" t="s">
        <v>165</v>
      </c>
      <c r="B54" s="115" t="s">
        <v>166</v>
      </c>
      <c r="C54" s="170">
        <f t="shared" si="1"/>
        <v>549.2</v>
      </c>
      <c r="D54" s="170">
        <v>80</v>
      </c>
      <c r="E54" s="170"/>
      <c r="F54" s="170"/>
      <c r="G54" s="170"/>
      <c r="H54" s="170"/>
      <c r="I54" s="170">
        <v>469.2</v>
      </c>
      <c r="J54" s="181"/>
    </row>
    <row r="55" spans="1:10" s="157" customFormat="1" ht="22.5" customHeight="1">
      <c r="A55" s="121"/>
      <c r="B55" s="115"/>
      <c r="C55" s="170"/>
      <c r="D55" s="170"/>
      <c r="E55" s="170"/>
      <c r="F55" s="170"/>
      <c r="G55" s="170"/>
      <c r="H55" s="170"/>
      <c r="I55" s="170"/>
      <c r="J55" s="181"/>
    </row>
    <row r="56" spans="1:9" s="157" customFormat="1" ht="30.75" customHeight="1">
      <c r="A56" s="175" t="s">
        <v>167</v>
      </c>
      <c r="B56" s="176"/>
      <c r="C56" s="176"/>
      <c r="D56" s="176"/>
      <c r="E56" s="176"/>
      <c r="F56" s="176"/>
      <c r="G56" s="176"/>
      <c r="H56" s="176"/>
      <c r="I56" s="176"/>
    </row>
    <row r="57" ht="15">
      <c r="A57" s="185"/>
    </row>
    <row r="58" ht="15">
      <c r="A58" s="185"/>
    </row>
  </sheetData>
  <sheetProtection/>
  <mergeCells count="14">
    <mergeCell ref="A1:I1"/>
    <mergeCell ref="A4:B4"/>
    <mergeCell ref="A7:B7"/>
    <mergeCell ref="A8:B8"/>
    <mergeCell ref="A56:I56"/>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pane xSplit="2" ySplit="7" topLeftCell="C8" activePane="bottomRight" state="frozen"/>
      <selection pane="bottomRight" activeCell="B37" sqref="B37"/>
    </sheetView>
  </sheetViews>
  <sheetFormatPr defaultColWidth="9.00390625" defaultRowHeight="14.25"/>
  <cols>
    <col min="1" max="1" width="10.625" style="161" customWidth="1"/>
    <col min="2" max="2" width="23.125" style="161" customWidth="1"/>
    <col min="3" max="3" width="14.375" style="161" customWidth="1"/>
    <col min="4" max="8" width="14.625" style="161" customWidth="1"/>
    <col min="9" max="9" width="9.00390625" style="161" customWidth="1"/>
    <col min="10" max="10" width="12.625" style="161" customWidth="1"/>
    <col min="11" max="16384" width="9.00390625" style="161" customWidth="1"/>
  </cols>
  <sheetData>
    <row r="1" spans="1:8" s="156" customFormat="1" ht="22.5">
      <c r="A1" s="162" t="s">
        <v>168</v>
      </c>
      <c r="B1" s="162"/>
      <c r="C1" s="162"/>
      <c r="D1" s="162"/>
      <c r="E1" s="162"/>
      <c r="F1" s="162"/>
      <c r="G1" s="162"/>
      <c r="H1" s="162"/>
    </row>
    <row r="2" spans="1:8" ht="15">
      <c r="A2" s="163"/>
      <c r="B2" s="163"/>
      <c r="C2" s="163"/>
      <c r="D2" s="163"/>
      <c r="E2" s="163"/>
      <c r="F2" s="163"/>
      <c r="G2" s="163"/>
      <c r="H2" s="109" t="s">
        <v>169</v>
      </c>
    </row>
    <row r="3" spans="1:8" s="157" customFormat="1" ht="31.5" customHeight="1">
      <c r="A3" s="11" t="str">
        <f>'g02收入决算表'!A3</f>
        <v>部门：岳阳县自然资源局</v>
      </c>
      <c r="B3" s="164"/>
      <c r="C3" s="164"/>
      <c r="D3" s="164"/>
      <c r="E3" s="165"/>
      <c r="F3" s="164"/>
      <c r="G3" s="164"/>
      <c r="H3" s="10" t="s">
        <v>3</v>
      </c>
    </row>
    <row r="4" spans="1:9" s="158" customFormat="1" ht="22.5" customHeight="1">
      <c r="A4" s="228" t="s">
        <v>6</v>
      </c>
      <c r="B4" s="166"/>
      <c r="C4" s="228" t="s">
        <v>52</v>
      </c>
      <c r="D4" s="228" t="s">
        <v>170</v>
      </c>
      <c r="E4" s="228" t="s">
        <v>171</v>
      </c>
      <c r="F4" s="228" t="s">
        <v>172</v>
      </c>
      <c r="G4" s="166" t="s">
        <v>173</v>
      </c>
      <c r="H4" s="228" t="s">
        <v>174</v>
      </c>
      <c r="I4" s="179"/>
    </row>
    <row r="5" spans="1:9" s="158" customFormat="1" ht="22.5" customHeight="1">
      <c r="A5" s="166" t="s">
        <v>71</v>
      </c>
      <c r="B5" s="228" t="s">
        <v>72</v>
      </c>
      <c r="C5" s="166"/>
      <c r="D5" s="166"/>
      <c r="E5" s="166"/>
      <c r="F5" s="166"/>
      <c r="G5" s="166"/>
      <c r="H5" s="166"/>
      <c r="I5" s="179"/>
    </row>
    <row r="6" spans="1:9" s="158" customFormat="1" ht="22.5" customHeight="1">
      <c r="A6" s="166"/>
      <c r="B6" s="166"/>
      <c r="C6" s="166"/>
      <c r="D6" s="166"/>
      <c r="E6" s="166"/>
      <c r="F6" s="166"/>
      <c r="G6" s="166"/>
      <c r="H6" s="166"/>
      <c r="I6" s="179"/>
    </row>
    <row r="7" spans="1:9" s="159" customFormat="1" ht="22.5" customHeight="1">
      <c r="A7" s="232" t="s">
        <v>73</v>
      </c>
      <c r="B7" s="167"/>
      <c r="C7" s="232" t="s">
        <v>10</v>
      </c>
      <c r="D7" s="232" t="s">
        <v>11</v>
      </c>
      <c r="E7" s="232" t="s">
        <v>19</v>
      </c>
      <c r="F7" s="167" t="s">
        <v>23</v>
      </c>
      <c r="G7" s="167" t="s">
        <v>27</v>
      </c>
      <c r="H7" s="167" t="s">
        <v>31</v>
      </c>
      <c r="I7" s="180"/>
    </row>
    <row r="8" spans="1:9" s="157" customFormat="1" ht="22.5" customHeight="1">
      <c r="A8" s="168"/>
      <c r="B8" s="233" t="s">
        <v>74</v>
      </c>
      <c r="C8" s="112">
        <f>D8+E8</f>
        <v>19196.6</v>
      </c>
      <c r="D8" s="112">
        <f>D9+D12+D15+D27+D30+D33+D36+D48</f>
        <v>7618.54</v>
      </c>
      <c r="E8" s="112">
        <f>E9+E12+E15+E27+E30+E33+E36+E48</f>
        <v>11578.06</v>
      </c>
      <c r="F8" s="170"/>
      <c r="G8" s="170"/>
      <c r="H8" s="170"/>
      <c r="I8" s="181"/>
    </row>
    <row r="9" spans="1:9" s="160" customFormat="1" ht="22.5" customHeight="1">
      <c r="A9" s="171">
        <v>204</v>
      </c>
      <c r="B9" s="118" t="s">
        <v>76</v>
      </c>
      <c r="C9" s="112">
        <f aca="true" t="shared" si="0" ref="C9:C17">D9+E9</f>
        <v>15</v>
      </c>
      <c r="D9" s="112">
        <f>D10</f>
        <v>15</v>
      </c>
      <c r="E9" s="112"/>
      <c r="F9" s="172"/>
      <c r="G9" s="172"/>
      <c r="H9" s="172"/>
      <c r="I9" s="182"/>
    </row>
    <row r="10" spans="1:9" s="157" customFormat="1" ht="22.5" customHeight="1">
      <c r="A10" s="173" t="s">
        <v>77</v>
      </c>
      <c r="B10" s="115" t="s">
        <v>78</v>
      </c>
      <c r="C10" s="116">
        <f t="shared" si="0"/>
        <v>15</v>
      </c>
      <c r="D10" s="116">
        <f>D11</f>
        <v>15</v>
      </c>
      <c r="E10" s="116"/>
      <c r="F10" s="170"/>
      <c r="G10" s="170"/>
      <c r="H10" s="170"/>
      <c r="I10" s="181"/>
    </row>
    <row r="11" spans="1:9" s="157" customFormat="1" ht="22.5" customHeight="1">
      <c r="A11" s="173" t="s">
        <v>79</v>
      </c>
      <c r="B11" s="115" t="s">
        <v>80</v>
      </c>
      <c r="C11" s="116">
        <f t="shared" si="0"/>
        <v>15</v>
      </c>
      <c r="D11" s="116">
        <v>15</v>
      </c>
      <c r="E11" s="116"/>
      <c r="F11" s="170"/>
      <c r="G11" s="170"/>
      <c r="H11" s="170"/>
      <c r="I11" s="181"/>
    </row>
    <row r="12" spans="1:9" s="157" customFormat="1" ht="22.5" customHeight="1">
      <c r="A12" s="117" t="s">
        <v>81</v>
      </c>
      <c r="B12" s="118" t="s">
        <v>82</v>
      </c>
      <c r="C12" s="112">
        <f t="shared" si="0"/>
        <v>32</v>
      </c>
      <c r="D12" s="112">
        <f>D13</f>
        <v>32</v>
      </c>
      <c r="E12" s="112"/>
      <c r="F12" s="170"/>
      <c r="G12" s="170"/>
      <c r="H12" s="170"/>
      <c r="I12" s="181"/>
    </row>
    <row r="13" spans="1:9" s="157" customFormat="1" ht="22.5" customHeight="1">
      <c r="A13" s="119" t="s">
        <v>83</v>
      </c>
      <c r="B13" s="115" t="s">
        <v>84</v>
      </c>
      <c r="C13" s="116">
        <f t="shared" si="0"/>
        <v>32</v>
      </c>
      <c r="D13" s="116">
        <f>D14</f>
        <v>32</v>
      </c>
      <c r="E13" s="116"/>
      <c r="F13" s="170"/>
      <c r="G13" s="170"/>
      <c r="H13" s="170"/>
      <c r="I13" s="181"/>
    </row>
    <row r="14" spans="1:9" s="157" customFormat="1" ht="22.5" customHeight="1">
      <c r="A14" s="119" t="s">
        <v>85</v>
      </c>
      <c r="B14" s="115" t="s">
        <v>86</v>
      </c>
      <c r="C14" s="116">
        <f t="shared" si="0"/>
        <v>32</v>
      </c>
      <c r="D14" s="116">
        <v>32</v>
      </c>
      <c r="E14" s="116"/>
      <c r="F14" s="170"/>
      <c r="G14" s="170"/>
      <c r="H14" s="170"/>
      <c r="I14" s="181"/>
    </row>
    <row r="15" spans="1:9" s="157" customFormat="1" ht="22.5" customHeight="1">
      <c r="A15" s="117" t="s">
        <v>87</v>
      </c>
      <c r="B15" s="115" t="s">
        <v>88</v>
      </c>
      <c r="C15" s="112">
        <f t="shared" si="0"/>
        <v>10830.009999999998</v>
      </c>
      <c r="D15" s="112">
        <f>D16+D18+D20+D22+D25</f>
        <v>44</v>
      </c>
      <c r="E15" s="112">
        <f>E16+E18+E20+E22+E25</f>
        <v>10786.009999999998</v>
      </c>
      <c r="F15" s="170"/>
      <c r="G15" s="170"/>
      <c r="H15" s="170"/>
      <c r="I15" s="181"/>
    </row>
    <row r="16" spans="1:9" s="157" customFormat="1" ht="21.75" customHeight="1">
      <c r="A16" s="119" t="s">
        <v>89</v>
      </c>
      <c r="B16" s="115" t="s">
        <v>90</v>
      </c>
      <c r="C16" s="116">
        <f t="shared" si="0"/>
        <v>388.89</v>
      </c>
      <c r="D16" s="116"/>
      <c r="E16" s="116">
        <f>E17</f>
        <v>388.89</v>
      </c>
      <c r="F16" s="170"/>
      <c r="G16" s="170"/>
      <c r="H16" s="170"/>
      <c r="I16" s="181"/>
    </row>
    <row r="17" spans="1:9" s="157" customFormat="1" ht="22.5" customHeight="1">
      <c r="A17" s="119" t="s">
        <v>91</v>
      </c>
      <c r="B17" s="115" t="s">
        <v>92</v>
      </c>
      <c r="C17" s="116">
        <f t="shared" si="0"/>
        <v>388.89</v>
      </c>
      <c r="D17" s="116"/>
      <c r="E17" s="116">
        <v>388.89</v>
      </c>
      <c r="F17" s="170"/>
      <c r="G17" s="170"/>
      <c r="H17" s="170"/>
      <c r="I17" s="181"/>
    </row>
    <row r="18" spans="1:9" s="157" customFormat="1" ht="22.5" customHeight="1">
      <c r="A18" s="119" t="s">
        <v>93</v>
      </c>
      <c r="B18" s="115" t="s">
        <v>94</v>
      </c>
      <c r="C18" s="116">
        <f aca="true" t="shared" si="1" ref="C18:C29">D18+E18</f>
        <v>89</v>
      </c>
      <c r="D18" s="116">
        <f>D19</f>
        <v>44</v>
      </c>
      <c r="E18" s="116">
        <f>E19</f>
        <v>45</v>
      </c>
      <c r="F18" s="170"/>
      <c r="G18" s="170"/>
      <c r="H18" s="170"/>
      <c r="I18" s="181"/>
    </row>
    <row r="19" spans="1:9" s="157" customFormat="1" ht="22.5" customHeight="1">
      <c r="A19" s="119" t="s">
        <v>95</v>
      </c>
      <c r="B19" s="115" t="s">
        <v>96</v>
      </c>
      <c r="C19" s="116">
        <f t="shared" si="1"/>
        <v>89</v>
      </c>
      <c r="D19" s="116">
        <v>44</v>
      </c>
      <c r="E19" s="116">
        <v>45</v>
      </c>
      <c r="F19" s="170"/>
      <c r="G19" s="170"/>
      <c r="H19" s="170"/>
      <c r="I19" s="181"/>
    </row>
    <row r="20" spans="1:9" s="157" customFormat="1" ht="22.5" customHeight="1">
      <c r="A20" s="119" t="s">
        <v>97</v>
      </c>
      <c r="B20" s="115" t="s">
        <v>98</v>
      </c>
      <c r="C20" s="116">
        <f t="shared" si="1"/>
        <v>99</v>
      </c>
      <c r="D20" s="116"/>
      <c r="E20" s="116">
        <f>E21</f>
        <v>99</v>
      </c>
      <c r="F20" s="170"/>
      <c r="G20" s="170"/>
      <c r="H20" s="170"/>
      <c r="I20" s="181"/>
    </row>
    <row r="21" spans="1:9" s="157" customFormat="1" ht="22.5" customHeight="1">
      <c r="A21" s="119" t="s">
        <v>99</v>
      </c>
      <c r="B21" s="115" t="s">
        <v>100</v>
      </c>
      <c r="C21" s="116">
        <f t="shared" si="1"/>
        <v>99</v>
      </c>
      <c r="D21" s="116"/>
      <c r="E21" s="116">
        <v>99</v>
      </c>
      <c r="F21" s="170"/>
      <c r="G21" s="170"/>
      <c r="H21" s="170"/>
      <c r="I21" s="181"/>
    </row>
    <row r="22" spans="1:9" s="157" customFormat="1" ht="27" customHeight="1">
      <c r="A22" s="119" t="s">
        <v>101</v>
      </c>
      <c r="B22" s="115" t="s">
        <v>102</v>
      </c>
      <c r="C22" s="116">
        <f t="shared" si="1"/>
        <v>10207.74</v>
      </c>
      <c r="D22" s="116"/>
      <c r="E22" s="116">
        <f>E23+E24</f>
        <v>10207.74</v>
      </c>
      <c r="F22" s="170"/>
      <c r="G22" s="170"/>
      <c r="H22" s="170"/>
      <c r="I22" s="181"/>
    </row>
    <row r="23" spans="1:9" s="157" customFormat="1" ht="22.5" customHeight="1">
      <c r="A23" s="119" t="s">
        <v>103</v>
      </c>
      <c r="B23" s="115" t="s">
        <v>104</v>
      </c>
      <c r="C23" s="116">
        <f t="shared" si="1"/>
        <v>9935.1</v>
      </c>
      <c r="D23" s="116"/>
      <c r="E23" s="116">
        <v>9935.1</v>
      </c>
      <c r="F23" s="170"/>
      <c r="G23" s="170"/>
      <c r="H23" s="170"/>
      <c r="I23" s="181"/>
    </row>
    <row r="24" spans="1:9" s="157" customFormat="1" ht="22.5" customHeight="1">
      <c r="A24" s="119" t="s">
        <v>107</v>
      </c>
      <c r="B24" s="115" t="s">
        <v>108</v>
      </c>
      <c r="C24" s="116">
        <f t="shared" si="1"/>
        <v>272.64</v>
      </c>
      <c r="D24" s="116"/>
      <c r="E24" s="116">
        <v>272.64</v>
      </c>
      <c r="F24" s="170"/>
      <c r="G24" s="170"/>
      <c r="H24" s="170"/>
      <c r="I24" s="181"/>
    </row>
    <row r="25" spans="1:9" s="157" customFormat="1" ht="22.5" customHeight="1">
      <c r="A25" s="119" t="s">
        <v>109</v>
      </c>
      <c r="B25" s="115" t="s">
        <v>110</v>
      </c>
      <c r="C25" s="116">
        <f t="shared" si="1"/>
        <v>45.38</v>
      </c>
      <c r="D25" s="116"/>
      <c r="E25" s="116">
        <f>E26</f>
        <v>45.38</v>
      </c>
      <c r="F25" s="170"/>
      <c r="G25" s="170"/>
      <c r="H25" s="170"/>
      <c r="I25" s="181"/>
    </row>
    <row r="26" spans="1:9" s="157" customFormat="1" ht="22.5" customHeight="1">
      <c r="A26" s="119" t="s">
        <v>175</v>
      </c>
      <c r="B26" s="115" t="s">
        <v>112</v>
      </c>
      <c r="C26" s="116">
        <f t="shared" si="1"/>
        <v>45.38</v>
      </c>
      <c r="D26" s="116"/>
      <c r="E26" s="116">
        <v>45.38</v>
      </c>
      <c r="F26" s="170"/>
      <c r="G26" s="170"/>
      <c r="H26" s="170"/>
      <c r="I26" s="181"/>
    </row>
    <row r="27" spans="1:9" s="157" customFormat="1" ht="22.5" customHeight="1">
      <c r="A27" s="117" t="s">
        <v>113</v>
      </c>
      <c r="B27" s="118" t="s">
        <v>114</v>
      </c>
      <c r="C27" s="112">
        <f t="shared" si="1"/>
        <v>2</v>
      </c>
      <c r="D27" s="112">
        <f>D28</f>
        <v>2</v>
      </c>
      <c r="E27" s="112"/>
      <c r="F27" s="170"/>
      <c r="G27" s="170"/>
      <c r="H27" s="170"/>
      <c r="I27" s="181"/>
    </row>
    <row r="28" spans="1:9" s="157" customFormat="1" ht="22.5" customHeight="1">
      <c r="A28" s="119" t="s">
        <v>119</v>
      </c>
      <c r="B28" s="115" t="s">
        <v>120</v>
      </c>
      <c r="C28" s="116">
        <f t="shared" si="1"/>
        <v>2</v>
      </c>
      <c r="D28" s="116">
        <f>D29</f>
        <v>2</v>
      </c>
      <c r="E28" s="116"/>
      <c r="F28" s="170"/>
      <c r="G28" s="170"/>
      <c r="H28" s="170"/>
      <c r="I28" s="181"/>
    </row>
    <row r="29" spans="1:9" s="157" customFormat="1" ht="22.5" customHeight="1">
      <c r="A29" s="119" t="s">
        <v>121</v>
      </c>
      <c r="B29" s="115" t="s">
        <v>122</v>
      </c>
      <c r="C29" s="116">
        <f t="shared" si="1"/>
        <v>2</v>
      </c>
      <c r="D29" s="116">
        <v>2</v>
      </c>
      <c r="E29" s="116"/>
      <c r="F29" s="170"/>
      <c r="G29" s="170"/>
      <c r="H29" s="170"/>
      <c r="I29" s="181"/>
    </row>
    <row r="30" spans="1:9" s="160" customFormat="1" ht="22.5" customHeight="1">
      <c r="A30" s="117" t="s">
        <v>123</v>
      </c>
      <c r="B30" s="118" t="s">
        <v>124</v>
      </c>
      <c r="C30" s="112">
        <f aca="true" t="shared" si="2" ref="C30:C35">D30+E30</f>
        <v>242.85</v>
      </c>
      <c r="D30" s="112"/>
      <c r="E30" s="112">
        <f>E31</f>
        <v>242.85</v>
      </c>
      <c r="F30" s="172"/>
      <c r="G30" s="172"/>
      <c r="H30" s="172"/>
      <c r="I30" s="182"/>
    </row>
    <row r="31" spans="1:9" s="157" customFormat="1" ht="22.5" customHeight="1">
      <c r="A31" s="119" t="s">
        <v>125</v>
      </c>
      <c r="B31" s="115" t="s">
        <v>126</v>
      </c>
      <c r="C31" s="116">
        <f t="shared" si="2"/>
        <v>242.85</v>
      </c>
      <c r="D31" s="116"/>
      <c r="E31" s="116">
        <f>E32</f>
        <v>242.85</v>
      </c>
      <c r="F31" s="170"/>
      <c r="G31" s="170"/>
      <c r="H31" s="170"/>
      <c r="I31" s="181"/>
    </row>
    <row r="32" spans="1:9" s="157" customFormat="1" ht="22.5" customHeight="1">
      <c r="A32" s="119" t="s">
        <v>127</v>
      </c>
      <c r="B32" s="115" t="s">
        <v>128</v>
      </c>
      <c r="C32" s="116">
        <f t="shared" si="2"/>
        <v>242.85</v>
      </c>
      <c r="D32" s="116"/>
      <c r="E32" s="116">
        <v>242.85</v>
      </c>
      <c r="F32" s="170"/>
      <c r="G32" s="170"/>
      <c r="H32" s="170"/>
      <c r="I32" s="181"/>
    </row>
    <row r="33" spans="1:9" s="160" customFormat="1" ht="22.5" customHeight="1">
      <c r="A33" s="117" t="s">
        <v>129</v>
      </c>
      <c r="B33" s="118" t="s">
        <v>130</v>
      </c>
      <c r="C33" s="112">
        <f t="shared" si="2"/>
        <v>127.29</v>
      </c>
      <c r="D33" s="112">
        <f>D34</f>
        <v>127.29</v>
      </c>
      <c r="E33" s="112"/>
      <c r="F33" s="172"/>
      <c r="G33" s="172"/>
      <c r="H33" s="172"/>
      <c r="I33" s="182"/>
    </row>
    <row r="34" spans="1:9" s="157" customFormat="1" ht="22.5" customHeight="1">
      <c r="A34" s="119" t="s">
        <v>131</v>
      </c>
      <c r="B34" s="115" t="s">
        <v>132</v>
      </c>
      <c r="C34" s="116">
        <f t="shared" si="2"/>
        <v>127.29</v>
      </c>
      <c r="D34" s="116">
        <f>D35</f>
        <v>127.29</v>
      </c>
      <c r="E34" s="116"/>
      <c r="F34" s="170"/>
      <c r="G34" s="170"/>
      <c r="H34" s="170"/>
      <c r="I34" s="181"/>
    </row>
    <row r="35" spans="1:9" s="157" customFormat="1" ht="22.5" customHeight="1">
      <c r="A35" s="119" t="s">
        <v>133</v>
      </c>
      <c r="B35" s="115" t="s">
        <v>134</v>
      </c>
      <c r="C35" s="116">
        <f t="shared" si="2"/>
        <v>127.29</v>
      </c>
      <c r="D35" s="116">
        <v>127.29</v>
      </c>
      <c r="E35" s="116"/>
      <c r="F35" s="170"/>
      <c r="G35" s="170"/>
      <c r="H35" s="170"/>
      <c r="I35" s="181"/>
    </row>
    <row r="36" spans="1:9" s="157" customFormat="1" ht="22.5" customHeight="1">
      <c r="A36" s="117" t="s">
        <v>135</v>
      </c>
      <c r="B36" s="118" t="s">
        <v>176</v>
      </c>
      <c r="C36" s="112">
        <f aca="true" t="shared" si="3" ref="C36:C47">D36+E36</f>
        <v>7398.25</v>
      </c>
      <c r="D36" s="112">
        <f>D37</f>
        <v>7398.25</v>
      </c>
      <c r="E36" s="112"/>
      <c r="F36" s="170"/>
      <c r="G36" s="170"/>
      <c r="H36" s="170"/>
      <c r="I36" s="181"/>
    </row>
    <row r="37" spans="1:9" s="157" customFormat="1" ht="22.5" customHeight="1">
      <c r="A37" s="119" t="s">
        <v>137</v>
      </c>
      <c r="B37" s="115" t="s">
        <v>177</v>
      </c>
      <c r="C37" s="116">
        <f t="shared" si="3"/>
        <v>7398.25</v>
      </c>
      <c r="D37" s="116">
        <f>SUM(D38:D47)</f>
        <v>7398.25</v>
      </c>
      <c r="E37" s="116"/>
      <c r="F37" s="170"/>
      <c r="G37" s="170"/>
      <c r="H37" s="170"/>
      <c r="I37" s="181"/>
    </row>
    <row r="38" spans="1:9" s="157" customFormat="1" ht="22.5" customHeight="1">
      <c r="A38" s="119" t="s">
        <v>139</v>
      </c>
      <c r="B38" s="115" t="s">
        <v>140</v>
      </c>
      <c r="C38" s="116">
        <f t="shared" si="3"/>
        <v>4507.65</v>
      </c>
      <c r="D38" s="116">
        <v>4507.65</v>
      </c>
      <c r="E38" s="116"/>
      <c r="F38" s="170"/>
      <c r="G38" s="170"/>
      <c r="H38" s="170"/>
      <c r="I38" s="181"/>
    </row>
    <row r="39" spans="1:9" s="157" customFormat="1" ht="22.5" customHeight="1">
      <c r="A39" s="119" t="s">
        <v>141</v>
      </c>
      <c r="B39" s="115" t="s">
        <v>142</v>
      </c>
      <c r="C39" s="116">
        <f t="shared" si="3"/>
        <v>1708.27</v>
      </c>
      <c r="D39" s="116">
        <v>1708.27</v>
      </c>
      <c r="E39" s="116"/>
      <c r="F39" s="170"/>
      <c r="G39" s="170"/>
      <c r="H39" s="170"/>
      <c r="I39" s="181"/>
    </row>
    <row r="40" spans="1:9" s="157" customFormat="1" ht="22.5" customHeight="1">
      <c r="A40" s="119" t="s">
        <v>143</v>
      </c>
      <c r="B40" s="115" t="s">
        <v>144</v>
      </c>
      <c r="C40" s="116">
        <f t="shared" si="3"/>
        <v>119.2</v>
      </c>
      <c r="D40" s="116">
        <v>119.2</v>
      </c>
      <c r="E40" s="116"/>
      <c r="F40" s="170"/>
      <c r="G40" s="170"/>
      <c r="H40" s="170"/>
      <c r="I40" s="181"/>
    </row>
    <row r="41" spans="1:9" s="157" customFormat="1" ht="22.5" customHeight="1">
      <c r="A41" s="119" t="s">
        <v>145</v>
      </c>
      <c r="B41" s="115" t="s">
        <v>146</v>
      </c>
      <c r="C41" s="116">
        <f t="shared" si="3"/>
        <v>11.48</v>
      </c>
      <c r="D41" s="116">
        <v>11.48</v>
      </c>
      <c r="E41" s="116"/>
      <c r="F41" s="170"/>
      <c r="G41" s="170"/>
      <c r="H41" s="170"/>
      <c r="I41" s="181"/>
    </row>
    <row r="42" spans="1:9" s="157" customFormat="1" ht="22.5" customHeight="1">
      <c r="A42" s="119" t="s">
        <v>147</v>
      </c>
      <c r="B42" s="115" t="s">
        <v>148</v>
      </c>
      <c r="C42" s="116">
        <f t="shared" si="3"/>
        <v>338.03</v>
      </c>
      <c r="D42" s="116">
        <v>338.03</v>
      </c>
      <c r="E42" s="116"/>
      <c r="F42" s="170"/>
      <c r="G42" s="170"/>
      <c r="H42" s="170"/>
      <c r="I42" s="181"/>
    </row>
    <row r="43" spans="1:9" s="157" customFormat="1" ht="22.5" customHeight="1">
      <c r="A43" s="119" t="s">
        <v>149</v>
      </c>
      <c r="B43" s="115" t="s">
        <v>150</v>
      </c>
      <c r="C43" s="116">
        <f t="shared" si="3"/>
        <v>533.94</v>
      </c>
      <c r="D43" s="116">
        <v>533.94</v>
      </c>
      <c r="E43" s="116"/>
      <c r="F43" s="170"/>
      <c r="G43" s="170"/>
      <c r="H43" s="170"/>
      <c r="I43" s="181"/>
    </row>
    <row r="44" spans="1:9" s="157" customFormat="1" ht="22.5" customHeight="1">
      <c r="A44" s="119" t="s">
        <v>153</v>
      </c>
      <c r="B44" s="115" t="s">
        <v>154</v>
      </c>
      <c r="C44" s="116">
        <f t="shared" si="3"/>
        <v>26.38</v>
      </c>
      <c r="D44" s="116">
        <v>26.38</v>
      </c>
      <c r="E44" s="116"/>
      <c r="F44" s="170"/>
      <c r="G44" s="170"/>
      <c r="H44" s="170"/>
      <c r="I44" s="181"/>
    </row>
    <row r="45" spans="1:9" s="157" customFormat="1" ht="22.5" customHeight="1">
      <c r="A45" s="119" t="s">
        <v>155</v>
      </c>
      <c r="B45" s="115" t="s">
        <v>156</v>
      </c>
      <c r="C45" s="116">
        <f t="shared" si="3"/>
        <v>18</v>
      </c>
      <c r="D45" s="116">
        <v>18</v>
      </c>
      <c r="E45" s="116"/>
      <c r="F45" s="170"/>
      <c r="G45" s="170"/>
      <c r="H45" s="170"/>
      <c r="I45" s="181"/>
    </row>
    <row r="46" spans="1:9" s="157" customFormat="1" ht="22.5" customHeight="1">
      <c r="A46" s="119" t="s">
        <v>157</v>
      </c>
      <c r="B46" s="115" t="s">
        <v>158</v>
      </c>
      <c r="C46" s="116">
        <f t="shared" si="3"/>
        <v>5.84</v>
      </c>
      <c r="D46" s="116">
        <v>5.84</v>
      </c>
      <c r="E46" s="116"/>
      <c r="F46" s="170"/>
      <c r="G46" s="170"/>
      <c r="H46" s="170"/>
      <c r="I46" s="181"/>
    </row>
    <row r="47" spans="1:9" s="157" customFormat="1" ht="22.5" customHeight="1">
      <c r="A47" s="119" t="s">
        <v>159</v>
      </c>
      <c r="B47" s="115" t="s">
        <v>160</v>
      </c>
      <c r="C47" s="116">
        <f t="shared" si="3"/>
        <v>129.46</v>
      </c>
      <c r="D47" s="116">
        <v>129.46</v>
      </c>
      <c r="E47" s="116"/>
      <c r="F47" s="170"/>
      <c r="G47" s="170"/>
      <c r="H47" s="170"/>
      <c r="I47" s="181"/>
    </row>
    <row r="48" spans="1:9" s="160" customFormat="1" ht="22.5" customHeight="1">
      <c r="A48" s="117" t="s">
        <v>161</v>
      </c>
      <c r="B48" s="118" t="s">
        <v>162</v>
      </c>
      <c r="C48" s="112"/>
      <c r="D48" s="112"/>
      <c r="E48" s="112">
        <f>E49</f>
        <v>549.2</v>
      </c>
      <c r="F48" s="172"/>
      <c r="G48" s="172"/>
      <c r="H48" s="172"/>
      <c r="I48" s="182"/>
    </row>
    <row r="49" spans="1:9" s="157" customFormat="1" ht="22.5" customHeight="1">
      <c r="A49" s="119" t="s">
        <v>163</v>
      </c>
      <c r="B49" s="115" t="s">
        <v>164</v>
      </c>
      <c r="C49" s="116"/>
      <c r="D49" s="116"/>
      <c r="E49" s="116">
        <f>E50</f>
        <v>549.2</v>
      </c>
      <c r="F49" s="170"/>
      <c r="G49" s="170"/>
      <c r="H49" s="170"/>
      <c r="I49" s="181"/>
    </row>
    <row r="50" spans="1:9" s="157" customFormat="1" ht="22.5" customHeight="1">
      <c r="A50" s="119" t="s">
        <v>165</v>
      </c>
      <c r="B50" s="115" t="s">
        <v>166</v>
      </c>
      <c r="C50" s="116"/>
      <c r="D50" s="116"/>
      <c r="E50" s="116">
        <v>549.2</v>
      </c>
      <c r="F50" s="170"/>
      <c r="G50" s="170"/>
      <c r="H50" s="170"/>
      <c r="I50" s="181"/>
    </row>
    <row r="51" spans="1:9" s="157" customFormat="1" ht="22.5" customHeight="1">
      <c r="A51" s="121"/>
      <c r="B51" s="174"/>
      <c r="C51" s="116"/>
      <c r="D51" s="116"/>
      <c r="E51" s="116"/>
      <c r="F51" s="170"/>
      <c r="G51" s="170"/>
      <c r="H51" s="170"/>
      <c r="I51" s="181"/>
    </row>
    <row r="52" spans="1:8" s="157" customFormat="1" ht="31.5" customHeight="1">
      <c r="A52" s="175" t="s">
        <v>178</v>
      </c>
      <c r="B52" s="176"/>
      <c r="C52" s="176"/>
      <c r="D52" s="176"/>
      <c r="E52" s="176"/>
      <c r="F52" s="176"/>
      <c r="G52" s="176"/>
      <c r="H52" s="176"/>
    </row>
    <row r="53" ht="15">
      <c r="A53" s="177"/>
    </row>
    <row r="54" ht="15">
      <c r="A54" s="178"/>
    </row>
    <row r="55" ht="15">
      <c r="A55" s="178"/>
    </row>
  </sheetData>
  <sheetProtection/>
  <mergeCells count="12">
    <mergeCell ref="A1:H1"/>
    <mergeCell ref="A4:B4"/>
    <mergeCell ref="A7:B7"/>
    <mergeCell ref="A52:H52"/>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SheetLayoutView="100" workbookViewId="0" topLeftCell="A1">
      <pane xSplit="2" ySplit="7" topLeftCell="C8" activePane="bottomRight" state="frozen"/>
      <selection pane="bottomRight" activeCell="C9" sqref="C9"/>
    </sheetView>
  </sheetViews>
  <sheetFormatPr defaultColWidth="9.00390625" defaultRowHeight="14.25"/>
  <cols>
    <col min="1" max="1" width="36.375" style="130" customWidth="1"/>
    <col min="2" max="2" width="4.00390625" style="130" customWidth="1"/>
    <col min="3" max="3" width="15.625" style="130" customWidth="1"/>
    <col min="4" max="4" width="35.75390625" style="130" customWidth="1"/>
    <col min="5" max="5" width="3.50390625" style="130" customWidth="1"/>
    <col min="6" max="6" width="15.625" style="130" customWidth="1"/>
    <col min="7" max="7" width="13.875" style="130" customWidth="1"/>
    <col min="8" max="8" width="15.625" style="130" customWidth="1"/>
    <col min="9" max="10" width="9.00390625" style="131" customWidth="1"/>
    <col min="11" max="16384" width="9.00390625" style="130" customWidth="1"/>
  </cols>
  <sheetData>
    <row r="1" ht="15">
      <c r="A1" s="132"/>
    </row>
    <row r="2" spans="1:10" s="127" customFormat="1" ht="18" customHeight="1">
      <c r="A2" s="133" t="s">
        <v>179</v>
      </c>
      <c r="B2" s="133"/>
      <c r="C2" s="133"/>
      <c r="D2" s="133"/>
      <c r="E2" s="133"/>
      <c r="F2" s="133"/>
      <c r="G2" s="133"/>
      <c r="H2" s="133"/>
      <c r="I2" s="153"/>
      <c r="J2" s="153"/>
    </row>
    <row r="3" spans="1:8" ht="9.75" customHeight="1">
      <c r="A3" s="134"/>
      <c r="B3" s="134"/>
      <c r="C3" s="134"/>
      <c r="D3" s="134"/>
      <c r="E3" s="134"/>
      <c r="F3" s="134"/>
      <c r="G3" s="134"/>
      <c r="H3" s="135" t="s">
        <v>180</v>
      </c>
    </row>
    <row r="4" spans="1:10" s="128" customFormat="1" ht="28.5" customHeight="1">
      <c r="A4" s="66" t="str">
        <f>'g03支出决算表'!A3</f>
        <v>部门：岳阳县自然资源局</v>
      </c>
      <c r="B4" s="10"/>
      <c r="C4" s="10"/>
      <c r="D4" s="10"/>
      <c r="E4" s="10"/>
      <c r="F4" s="10"/>
      <c r="G4" s="10"/>
      <c r="H4" s="79" t="s">
        <v>3</v>
      </c>
      <c r="I4" s="154"/>
      <c r="J4" s="154"/>
    </row>
    <row r="5" spans="1:10" s="128" customFormat="1" ht="19.5" customHeight="1">
      <c r="A5" s="218" t="s">
        <v>4</v>
      </c>
      <c r="B5" s="136"/>
      <c r="C5" s="136"/>
      <c r="D5" s="218" t="s">
        <v>5</v>
      </c>
      <c r="E5" s="136"/>
      <c r="F5" s="136"/>
      <c r="G5" s="136"/>
      <c r="H5" s="136"/>
      <c r="I5" s="154"/>
      <c r="J5" s="154"/>
    </row>
    <row r="6" spans="1:10" s="128" customFormat="1" ht="31.5" customHeight="1">
      <c r="A6" s="218" t="s">
        <v>6</v>
      </c>
      <c r="B6" s="218" t="s">
        <v>7</v>
      </c>
      <c r="C6" s="136" t="s">
        <v>181</v>
      </c>
      <c r="D6" s="218" t="s">
        <v>6</v>
      </c>
      <c r="E6" s="218" t="s">
        <v>7</v>
      </c>
      <c r="F6" s="136" t="s">
        <v>74</v>
      </c>
      <c r="G6" s="137" t="s">
        <v>182</v>
      </c>
      <c r="H6" s="137" t="s">
        <v>183</v>
      </c>
      <c r="I6" s="154"/>
      <c r="J6" s="154"/>
    </row>
    <row r="7" spans="1:10" s="128" customFormat="1" ht="19.5" customHeight="1">
      <c r="A7" s="218" t="s">
        <v>9</v>
      </c>
      <c r="B7" s="136"/>
      <c r="C7" s="218" t="s">
        <v>10</v>
      </c>
      <c r="D7" s="218" t="s">
        <v>9</v>
      </c>
      <c r="E7" s="136"/>
      <c r="F7" s="138">
        <v>2</v>
      </c>
      <c r="G7" s="138">
        <v>3</v>
      </c>
      <c r="H7" s="138">
        <v>4</v>
      </c>
      <c r="I7" s="154"/>
      <c r="J7" s="154"/>
    </row>
    <row r="8" spans="1:10" s="128" customFormat="1" ht="19.5" customHeight="1">
      <c r="A8" s="234" t="s">
        <v>184</v>
      </c>
      <c r="B8" s="218" t="s">
        <v>10</v>
      </c>
      <c r="C8" s="140">
        <v>7456.39</v>
      </c>
      <c r="D8" s="221" t="s">
        <v>13</v>
      </c>
      <c r="E8" s="142">
        <v>15</v>
      </c>
      <c r="F8" s="140"/>
      <c r="G8" s="140"/>
      <c r="H8" s="140"/>
      <c r="I8" s="154"/>
      <c r="J8" s="154"/>
    </row>
    <row r="9" spans="1:10" s="128" customFormat="1" ht="19.5" customHeight="1">
      <c r="A9" s="141" t="s">
        <v>185</v>
      </c>
      <c r="B9" s="218" t="s">
        <v>11</v>
      </c>
      <c r="C9" s="140">
        <v>11933.81</v>
      </c>
      <c r="D9" s="221" t="s">
        <v>16</v>
      </c>
      <c r="E9" s="142">
        <v>16</v>
      </c>
      <c r="F9" s="140"/>
      <c r="G9" s="140"/>
      <c r="H9" s="140"/>
      <c r="I9" s="154"/>
      <c r="J9" s="154"/>
    </row>
    <row r="10" spans="1:10" s="128" customFormat="1" ht="19.5" customHeight="1">
      <c r="A10" s="141"/>
      <c r="B10" s="218" t="s">
        <v>19</v>
      </c>
      <c r="C10" s="140"/>
      <c r="D10" s="221" t="s">
        <v>20</v>
      </c>
      <c r="E10" s="142">
        <v>17</v>
      </c>
      <c r="F10" s="140"/>
      <c r="G10" s="140"/>
      <c r="H10" s="140"/>
      <c r="I10" s="154"/>
      <c r="J10" s="154"/>
    </row>
    <row r="11" spans="1:10" s="128" customFormat="1" ht="19.5" customHeight="1">
      <c r="A11" s="141"/>
      <c r="B11" s="218" t="s">
        <v>23</v>
      </c>
      <c r="C11" s="140"/>
      <c r="D11" s="221" t="s">
        <v>24</v>
      </c>
      <c r="E11" s="142">
        <v>18</v>
      </c>
      <c r="F11" s="140">
        <f>G11+H11</f>
        <v>15</v>
      </c>
      <c r="G11" s="140">
        <v>15</v>
      </c>
      <c r="H11" s="140"/>
      <c r="I11" s="154"/>
      <c r="J11" s="154"/>
    </row>
    <row r="12" spans="1:10" s="128" customFormat="1" ht="19.5" customHeight="1">
      <c r="A12" s="141"/>
      <c r="B12" s="218" t="s">
        <v>27</v>
      </c>
      <c r="C12" s="140"/>
      <c r="D12" s="221" t="s">
        <v>28</v>
      </c>
      <c r="E12" s="142">
        <v>19</v>
      </c>
      <c r="F12" s="140"/>
      <c r="G12" s="140"/>
      <c r="H12" s="140"/>
      <c r="I12" s="154"/>
      <c r="J12" s="154"/>
    </row>
    <row r="13" spans="1:10" s="128" customFormat="1" ht="19.5" customHeight="1">
      <c r="A13" s="141"/>
      <c r="B13" s="218" t="s">
        <v>31</v>
      </c>
      <c r="C13" s="140"/>
      <c r="D13" s="221" t="s">
        <v>32</v>
      </c>
      <c r="E13" s="142">
        <v>20</v>
      </c>
      <c r="F13" s="140"/>
      <c r="G13" s="140"/>
      <c r="H13" s="140"/>
      <c r="I13" s="154"/>
      <c r="J13" s="154"/>
    </row>
    <row r="14" spans="1:10" s="128" customFormat="1" ht="19.5" customHeight="1">
      <c r="A14" s="141"/>
      <c r="B14" s="136"/>
      <c r="C14" s="140"/>
      <c r="D14" s="143" t="s">
        <v>34</v>
      </c>
      <c r="E14" s="142">
        <v>21</v>
      </c>
      <c r="F14" s="140">
        <f aca="true" t="shared" si="0" ref="F14:F20">G14+H14</f>
        <v>32</v>
      </c>
      <c r="G14" s="140">
        <v>32</v>
      </c>
      <c r="H14" s="140"/>
      <c r="I14" s="154"/>
      <c r="J14" s="154"/>
    </row>
    <row r="15" spans="1:10" s="128" customFormat="1" ht="19.5" customHeight="1">
      <c r="A15" s="141"/>
      <c r="B15" s="136"/>
      <c r="C15" s="140"/>
      <c r="D15" s="143" t="s">
        <v>36</v>
      </c>
      <c r="E15" s="142">
        <v>22</v>
      </c>
      <c r="F15" s="140">
        <f t="shared" si="0"/>
        <v>10830.019999999999</v>
      </c>
      <c r="G15" s="140">
        <v>576.89</v>
      </c>
      <c r="H15" s="140">
        <v>10253.13</v>
      </c>
      <c r="I15" s="154"/>
      <c r="J15" s="154"/>
    </row>
    <row r="16" spans="1:10" s="128" customFormat="1" ht="19.5" customHeight="1">
      <c r="A16" s="141"/>
      <c r="B16" s="136"/>
      <c r="C16" s="140"/>
      <c r="D16" s="144" t="s">
        <v>38</v>
      </c>
      <c r="E16" s="142">
        <v>23</v>
      </c>
      <c r="F16" s="140">
        <f t="shared" si="0"/>
        <v>2</v>
      </c>
      <c r="G16" s="140">
        <v>2</v>
      </c>
      <c r="H16" s="140"/>
      <c r="I16" s="154"/>
      <c r="J16" s="154"/>
    </row>
    <row r="17" spans="1:10" s="128" customFormat="1" ht="19.5" customHeight="1">
      <c r="A17" s="141"/>
      <c r="B17" s="136"/>
      <c r="C17" s="140"/>
      <c r="D17" s="143" t="s">
        <v>40</v>
      </c>
      <c r="E17" s="142">
        <v>24</v>
      </c>
      <c r="F17" s="140">
        <f t="shared" si="0"/>
        <v>3838.39</v>
      </c>
      <c r="G17" s="140">
        <v>3838.39</v>
      </c>
      <c r="H17" s="140"/>
      <c r="I17" s="154"/>
      <c r="J17" s="154"/>
    </row>
    <row r="18" spans="1:10" s="128" customFormat="1" ht="19.5" customHeight="1">
      <c r="A18" s="141"/>
      <c r="B18" s="136"/>
      <c r="C18" s="140"/>
      <c r="D18" s="141" t="s">
        <v>43</v>
      </c>
      <c r="E18" s="142">
        <v>25</v>
      </c>
      <c r="F18" s="140">
        <f t="shared" si="0"/>
        <v>242.85</v>
      </c>
      <c r="G18" s="140"/>
      <c r="H18" s="140">
        <v>242.85</v>
      </c>
      <c r="I18" s="154"/>
      <c r="J18" s="154"/>
    </row>
    <row r="19" spans="1:10" s="128" customFormat="1" ht="19.5" customHeight="1">
      <c r="A19" s="141"/>
      <c r="B19" s="218" t="s">
        <v>42</v>
      </c>
      <c r="C19" s="140"/>
      <c r="D19" s="139" t="s">
        <v>45</v>
      </c>
      <c r="E19" s="142">
        <v>26</v>
      </c>
      <c r="F19" s="140">
        <f t="shared" si="0"/>
        <v>127.29</v>
      </c>
      <c r="G19" s="140">
        <v>127.29</v>
      </c>
      <c r="H19" s="140"/>
      <c r="I19" s="154"/>
      <c r="J19" s="154"/>
    </row>
    <row r="20" spans="1:10" s="128" customFormat="1" ht="19.5" customHeight="1">
      <c r="A20" s="139"/>
      <c r="B20" s="218" t="s">
        <v>49</v>
      </c>
      <c r="C20" s="139"/>
      <c r="D20" s="139" t="s">
        <v>47</v>
      </c>
      <c r="E20" s="142">
        <v>27</v>
      </c>
      <c r="F20" s="140">
        <f t="shared" si="0"/>
        <v>80</v>
      </c>
      <c r="G20" s="140">
        <v>80</v>
      </c>
      <c r="H20" s="140"/>
      <c r="I20" s="154"/>
      <c r="J20" s="154"/>
    </row>
    <row r="21" spans="1:10" s="128" customFormat="1" ht="19.5" customHeight="1">
      <c r="A21" s="139"/>
      <c r="B21" s="136"/>
      <c r="C21" s="139"/>
      <c r="D21" s="139"/>
      <c r="E21" s="142"/>
      <c r="F21" s="140"/>
      <c r="G21" s="140"/>
      <c r="H21" s="140"/>
      <c r="I21" s="154"/>
      <c r="J21" s="154"/>
    </row>
    <row r="22" spans="1:10" s="129" customFormat="1" ht="19.5" customHeight="1">
      <c r="A22" s="235" t="s">
        <v>50</v>
      </c>
      <c r="B22" s="223" t="s">
        <v>51</v>
      </c>
      <c r="C22" s="147">
        <f>C8+C9</f>
        <v>19390.2</v>
      </c>
      <c r="D22" s="235" t="s">
        <v>52</v>
      </c>
      <c r="E22" s="148">
        <v>28</v>
      </c>
      <c r="F22" s="147">
        <f>G22+H22</f>
        <v>15167.55</v>
      </c>
      <c r="G22" s="147">
        <f>SUM(G8:G21)</f>
        <v>4671.57</v>
      </c>
      <c r="H22" s="147">
        <f>SUM(H8:H21)</f>
        <v>10495.98</v>
      </c>
      <c r="I22" s="155"/>
      <c r="J22" s="155"/>
    </row>
    <row r="23" spans="1:10" s="128" customFormat="1" ht="19.5" customHeight="1">
      <c r="A23" s="149" t="s">
        <v>186</v>
      </c>
      <c r="B23" s="218" t="s">
        <v>54</v>
      </c>
      <c r="C23" s="140"/>
      <c r="D23" s="149" t="s">
        <v>187</v>
      </c>
      <c r="E23" s="142">
        <v>29</v>
      </c>
      <c r="F23" s="147">
        <f>G23+H23</f>
        <v>4222.65</v>
      </c>
      <c r="G23" s="147">
        <v>2784.82</v>
      </c>
      <c r="H23" s="147">
        <v>1437.83</v>
      </c>
      <c r="I23" s="154"/>
      <c r="J23" s="154"/>
    </row>
    <row r="24" spans="1:10" s="128" customFormat="1" ht="19.5" customHeight="1">
      <c r="A24" s="149" t="s">
        <v>188</v>
      </c>
      <c r="B24" s="218" t="s">
        <v>57</v>
      </c>
      <c r="C24" s="140"/>
      <c r="D24" s="139"/>
      <c r="E24" s="142">
        <v>30</v>
      </c>
      <c r="F24" s="147"/>
      <c r="G24" s="147"/>
      <c r="H24" s="147"/>
      <c r="I24" s="154"/>
      <c r="J24" s="154"/>
    </row>
    <row r="25" spans="1:10" s="128" customFormat="1" ht="19.5" customHeight="1">
      <c r="A25" s="149" t="s">
        <v>189</v>
      </c>
      <c r="B25" s="218" t="s">
        <v>59</v>
      </c>
      <c r="C25" s="140"/>
      <c r="D25" s="139"/>
      <c r="E25" s="142">
        <v>31</v>
      </c>
      <c r="F25" s="147"/>
      <c r="G25" s="147"/>
      <c r="H25" s="147"/>
      <c r="I25" s="154"/>
      <c r="J25" s="154"/>
    </row>
    <row r="26" spans="1:10" s="128" customFormat="1" ht="19.5" customHeight="1">
      <c r="A26" s="149"/>
      <c r="B26" s="218" t="s">
        <v>61</v>
      </c>
      <c r="C26" s="140"/>
      <c r="D26" s="139"/>
      <c r="E26" s="142">
        <v>32</v>
      </c>
      <c r="F26" s="147"/>
      <c r="G26" s="147"/>
      <c r="H26" s="147"/>
      <c r="I26" s="154"/>
      <c r="J26" s="154"/>
    </row>
    <row r="27" spans="1:10" s="129" customFormat="1" ht="19.5" customHeight="1">
      <c r="A27" s="223" t="s">
        <v>60</v>
      </c>
      <c r="B27" s="223" t="s">
        <v>14</v>
      </c>
      <c r="C27" s="147">
        <f>C22+C23+C23</f>
        <v>19390.2</v>
      </c>
      <c r="D27" s="223" t="s">
        <v>60</v>
      </c>
      <c r="E27" s="148">
        <v>33</v>
      </c>
      <c r="F27" s="147">
        <f>G27+H27</f>
        <v>19390.199999999997</v>
      </c>
      <c r="G27" s="147">
        <f>G22+G23</f>
        <v>7456.389999999999</v>
      </c>
      <c r="H27" s="147">
        <f>H22+H23</f>
        <v>11933.81</v>
      </c>
      <c r="I27" s="155"/>
      <c r="J27" s="155"/>
    </row>
    <row r="28" spans="1:10" s="128" customFormat="1" ht="29.25" customHeight="1">
      <c r="A28" s="150" t="s">
        <v>190</v>
      </c>
      <c r="B28" s="151"/>
      <c r="C28" s="151"/>
      <c r="D28" s="151"/>
      <c r="E28" s="151"/>
      <c r="F28" s="151"/>
      <c r="G28" s="152"/>
      <c r="H28" s="151"/>
      <c r="I28" s="154"/>
      <c r="J28" s="154"/>
    </row>
  </sheetData>
  <sheetProtection/>
  <mergeCells count="4">
    <mergeCell ref="A2:H2"/>
    <mergeCell ref="A5:C5"/>
    <mergeCell ref="D5:H5"/>
    <mergeCell ref="A28:H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48"/>
  <sheetViews>
    <sheetView workbookViewId="0" topLeftCell="A1">
      <pane xSplit="2" ySplit="7" topLeftCell="C26" activePane="bottomRight" state="frozen"/>
      <selection pane="bottomRight" activeCell="B41" sqref="B41"/>
    </sheetView>
  </sheetViews>
  <sheetFormatPr defaultColWidth="9.00390625" defaultRowHeight="14.25"/>
  <cols>
    <col min="1" max="1" width="10.00390625" style="6" customWidth="1"/>
    <col min="2" max="2" width="34.50390625" style="6" customWidth="1"/>
    <col min="3" max="3" width="16.125" style="6" customWidth="1"/>
    <col min="4" max="4" width="14.375" style="6" customWidth="1"/>
    <col min="5" max="5" width="19.75390625" style="6" customWidth="1"/>
    <col min="6" max="16384" width="9.00390625" style="6" customWidth="1"/>
  </cols>
  <sheetData>
    <row r="1" spans="1:5" s="1" customFormat="1" ht="30" customHeight="1">
      <c r="A1" s="8" t="s">
        <v>191</v>
      </c>
      <c r="B1" s="8"/>
      <c r="C1" s="8"/>
      <c r="D1" s="8"/>
      <c r="E1" s="8"/>
    </row>
    <row r="2" spans="1:5" s="106" customFormat="1" ht="10.5" customHeight="1">
      <c r="A2" s="108"/>
      <c r="B2" s="108"/>
      <c r="E2" s="109" t="s">
        <v>192</v>
      </c>
    </row>
    <row r="3" spans="1:5" s="2" customFormat="1" ht="24.75" customHeight="1">
      <c r="A3" s="11" t="str">
        <f>'g04财政拨款收入支出决算总表'!A4</f>
        <v>部门：岳阳县自然资源局</v>
      </c>
      <c r="B3" s="9"/>
      <c r="C3" s="80"/>
      <c r="D3" s="80"/>
      <c r="E3" s="10" t="s">
        <v>3</v>
      </c>
    </row>
    <row r="4" spans="1:5" s="3" customFormat="1" ht="20.25" customHeight="1">
      <c r="A4" s="22" t="s">
        <v>6</v>
      </c>
      <c r="B4" s="22"/>
      <c r="C4" s="73" t="s">
        <v>193</v>
      </c>
      <c r="D4" s="73"/>
      <c r="E4" s="73"/>
    </row>
    <row r="5" spans="1:5" s="3" customFormat="1" ht="24.75" customHeight="1">
      <c r="A5" s="22" t="s">
        <v>71</v>
      </c>
      <c r="B5" s="22" t="s">
        <v>72</v>
      </c>
      <c r="C5" s="73" t="s">
        <v>194</v>
      </c>
      <c r="D5" s="73" t="s">
        <v>195</v>
      </c>
      <c r="E5" s="73" t="s">
        <v>171</v>
      </c>
    </row>
    <row r="6" spans="1:5" s="3" customFormat="1" ht="18" customHeight="1">
      <c r="A6" s="22"/>
      <c r="B6" s="22"/>
      <c r="C6" s="73"/>
      <c r="D6" s="73"/>
      <c r="E6" s="73"/>
    </row>
    <row r="7" spans="1:5" s="3" customFormat="1" ht="22.5" customHeight="1">
      <c r="A7" s="22"/>
      <c r="B7" s="22"/>
      <c r="C7" s="73"/>
      <c r="D7" s="73"/>
      <c r="E7" s="73"/>
    </row>
    <row r="8" spans="1:5" s="3" customFormat="1" ht="22.5" customHeight="1">
      <c r="A8" s="22" t="s">
        <v>73</v>
      </c>
      <c r="B8" s="22"/>
      <c r="C8" s="22">
        <v>1</v>
      </c>
      <c r="D8" s="22">
        <v>2</v>
      </c>
      <c r="E8" s="22">
        <v>3</v>
      </c>
    </row>
    <row r="9" spans="1:5" s="3" customFormat="1" ht="22.5" customHeight="1">
      <c r="A9" s="22" t="s">
        <v>74</v>
      </c>
      <c r="B9" s="22"/>
      <c r="C9" s="35"/>
      <c r="D9" s="35"/>
      <c r="E9" s="35"/>
    </row>
    <row r="10" spans="1:5" s="107" customFormat="1" ht="22.5" customHeight="1">
      <c r="A10" s="110">
        <v>204</v>
      </c>
      <c r="B10" s="111" t="s">
        <v>76</v>
      </c>
      <c r="C10" s="112">
        <f>SUM(D10:E10)</f>
        <v>15</v>
      </c>
      <c r="D10" s="112">
        <f>D11</f>
        <v>15</v>
      </c>
      <c r="E10" s="113"/>
    </row>
    <row r="11" spans="1:5" s="3" customFormat="1" ht="22.5" customHeight="1">
      <c r="A11" s="114" t="s">
        <v>77</v>
      </c>
      <c r="B11" s="115" t="s">
        <v>78</v>
      </c>
      <c r="C11" s="116">
        <f>SUM(D11:E11)</f>
        <v>15</v>
      </c>
      <c r="D11" s="116">
        <f>D12</f>
        <v>15</v>
      </c>
      <c r="E11" s="35"/>
    </row>
    <row r="12" spans="1:5" s="3" customFormat="1" ht="22.5" customHeight="1">
      <c r="A12" s="114" t="s">
        <v>79</v>
      </c>
      <c r="B12" s="115" t="s">
        <v>80</v>
      </c>
      <c r="C12" s="116">
        <f>SUM(D12:E12)</f>
        <v>15</v>
      </c>
      <c r="D12" s="116">
        <v>15</v>
      </c>
      <c r="E12" s="35"/>
    </row>
    <row r="13" spans="1:5" s="3" customFormat="1" ht="22.5" customHeight="1">
      <c r="A13" s="117" t="s">
        <v>81</v>
      </c>
      <c r="B13" s="118" t="s">
        <v>82</v>
      </c>
      <c r="C13" s="112">
        <f>SUM(D13:E13)</f>
        <v>32</v>
      </c>
      <c r="D13" s="112">
        <f>D14</f>
        <v>32</v>
      </c>
      <c r="E13" s="112"/>
    </row>
    <row r="14" spans="1:5" s="3" customFormat="1" ht="22.5" customHeight="1">
      <c r="A14" s="119" t="s">
        <v>83</v>
      </c>
      <c r="B14" s="115" t="s">
        <v>84</v>
      </c>
      <c r="C14" s="116">
        <f aca="true" t="shared" si="0" ref="C14:C35">SUM(D14:E14)</f>
        <v>32</v>
      </c>
      <c r="D14" s="116">
        <f>D15</f>
        <v>32</v>
      </c>
      <c r="E14" s="116"/>
    </row>
    <row r="15" spans="1:5" s="3" customFormat="1" ht="22.5" customHeight="1">
      <c r="A15" s="119" t="s">
        <v>85</v>
      </c>
      <c r="B15" s="115" t="s">
        <v>86</v>
      </c>
      <c r="C15" s="116">
        <f t="shared" si="0"/>
        <v>32</v>
      </c>
      <c r="D15" s="116">
        <v>32</v>
      </c>
      <c r="E15" s="120"/>
    </row>
    <row r="16" spans="1:5" s="3" customFormat="1" ht="22.5" customHeight="1">
      <c r="A16" s="117" t="s">
        <v>87</v>
      </c>
      <c r="B16" s="118" t="s">
        <v>88</v>
      </c>
      <c r="C16" s="112">
        <f t="shared" si="0"/>
        <v>576.89</v>
      </c>
      <c r="D16" s="112">
        <f>D17+D19+D21</f>
        <v>44</v>
      </c>
      <c r="E16" s="112">
        <f>E17+E19+E21</f>
        <v>532.89</v>
      </c>
    </row>
    <row r="17" spans="1:5" s="3" customFormat="1" ht="22.5" customHeight="1">
      <c r="A17" s="119" t="s">
        <v>89</v>
      </c>
      <c r="B17" s="115" t="s">
        <v>90</v>
      </c>
      <c r="C17" s="116">
        <f t="shared" si="0"/>
        <v>388.89</v>
      </c>
      <c r="D17" s="116"/>
      <c r="E17" s="116">
        <f>E18</f>
        <v>388.89</v>
      </c>
    </row>
    <row r="18" spans="1:5" s="3" customFormat="1" ht="22.5" customHeight="1">
      <c r="A18" s="119" t="s">
        <v>91</v>
      </c>
      <c r="B18" s="115" t="s">
        <v>92</v>
      </c>
      <c r="C18" s="116">
        <f t="shared" si="0"/>
        <v>388.89</v>
      </c>
      <c r="D18" s="116"/>
      <c r="E18" s="116">
        <v>388.89</v>
      </c>
    </row>
    <row r="19" spans="1:5" s="3" customFormat="1" ht="22.5" customHeight="1">
      <c r="A19" s="119" t="s">
        <v>93</v>
      </c>
      <c r="B19" s="115" t="s">
        <v>94</v>
      </c>
      <c r="C19" s="116">
        <f t="shared" si="0"/>
        <v>89</v>
      </c>
      <c r="D19" s="116">
        <f>D20</f>
        <v>44</v>
      </c>
      <c r="E19" s="116">
        <f>E20</f>
        <v>45</v>
      </c>
    </row>
    <row r="20" spans="1:5" s="3" customFormat="1" ht="22.5" customHeight="1">
      <c r="A20" s="119" t="s">
        <v>95</v>
      </c>
      <c r="B20" s="115" t="s">
        <v>96</v>
      </c>
      <c r="C20" s="116">
        <f t="shared" si="0"/>
        <v>89</v>
      </c>
      <c r="D20" s="116">
        <v>44</v>
      </c>
      <c r="E20" s="116">
        <v>45</v>
      </c>
    </row>
    <row r="21" spans="1:5" s="3" customFormat="1" ht="22.5" customHeight="1">
      <c r="A21" s="119" t="s">
        <v>97</v>
      </c>
      <c r="B21" s="115" t="s">
        <v>98</v>
      </c>
      <c r="C21" s="116">
        <f t="shared" si="0"/>
        <v>99</v>
      </c>
      <c r="D21" s="116"/>
      <c r="E21" s="116">
        <f>E22</f>
        <v>99</v>
      </c>
    </row>
    <row r="22" spans="1:5" s="3" customFormat="1" ht="22.5" customHeight="1">
      <c r="A22" s="119" t="s">
        <v>99</v>
      </c>
      <c r="B22" s="115" t="s">
        <v>100</v>
      </c>
      <c r="C22" s="116">
        <f t="shared" si="0"/>
        <v>99</v>
      </c>
      <c r="D22" s="116"/>
      <c r="E22" s="116">
        <v>99</v>
      </c>
    </row>
    <row r="23" spans="1:5" s="3" customFormat="1" ht="22.5" customHeight="1">
      <c r="A23" s="117" t="s">
        <v>113</v>
      </c>
      <c r="B23" s="118" t="s">
        <v>114</v>
      </c>
      <c r="C23" s="112">
        <f t="shared" si="0"/>
        <v>2</v>
      </c>
      <c r="D23" s="112">
        <f>D24</f>
        <v>2</v>
      </c>
      <c r="E23" s="112"/>
    </row>
    <row r="24" spans="1:5" s="3" customFormat="1" ht="22.5" customHeight="1">
      <c r="A24" s="119" t="s">
        <v>119</v>
      </c>
      <c r="B24" s="115" t="s">
        <v>120</v>
      </c>
      <c r="C24" s="116">
        <f t="shared" si="0"/>
        <v>2</v>
      </c>
      <c r="D24" s="116">
        <f>D25</f>
        <v>2</v>
      </c>
      <c r="E24" s="116"/>
    </row>
    <row r="25" spans="1:5" s="3" customFormat="1" ht="22.5" customHeight="1">
      <c r="A25" s="119" t="s">
        <v>121</v>
      </c>
      <c r="B25" s="115" t="s">
        <v>122</v>
      </c>
      <c r="C25" s="116">
        <f t="shared" si="0"/>
        <v>2</v>
      </c>
      <c r="D25" s="116">
        <v>2</v>
      </c>
      <c r="E25" s="116"/>
    </row>
    <row r="26" spans="1:5" s="107" customFormat="1" ht="22.5" customHeight="1">
      <c r="A26" s="117" t="s">
        <v>129</v>
      </c>
      <c r="B26" s="118" t="s">
        <v>130</v>
      </c>
      <c r="C26" s="112">
        <f t="shared" si="0"/>
        <v>127.29</v>
      </c>
      <c r="D26" s="112">
        <f>D27</f>
        <v>127.29</v>
      </c>
      <c r="E26" s="112"/>
    </row>
    <row r="27" spans="1:5" s="3" customFormat="1" ht="22.5" customHeight="1">
      <c r="A27" s="119" t="s">
        <v>131</v>
      </c>
      <c r="B27" s="115" t="s">
        <v>132</v>
      </c>
      <c r="C27" s="116">
        <f t="shared" si="0"/>
        <v>127.29</v>
      </c>
      <c r="D27" s="116">
        <f>D28</f>
        <v>127.29</v>
      </c>
      <c r="E27" s="116"/>
    </row>
    <row r="28" spans="1:5" s="3" customFormat="1" ht="22.5" customHeight="1">
      <c r="A28" s="119" t="s">
        <v>133</v>
      </c>
      <c r="B28" s="115" t="s">
        <v>134</v>
      </c>
      <c r="C28" s="116">
        <f t="shared" si="0"/>
        <v>127.29</v>
      </c>
      <c r="D28" s="116">
        <v>127.29</v>
      </c>
      <c r="E28" s="116"/>
    </row>
    <row r="29" spans="1:5" s="3" customFormat="1" ht="22.5" customHeight="1">
      <c r="A29" s="117" t="s">
        <v>135</v>
      </c>
      <c r="B29" s="118" t="s">
        <v>176</v>
      </c>
      <c r="C29" s="112">
        <f t="shared" si="0"/>
        <v>3838.39</v>
      </c>
      <c r="D29" s="112">
        <f>D30</f>
        <v>3838.39</v>
      </c>
      <c r="E29" s="112"/>
    </row>
    <row r="30" spans="1:5" s="3" customFormat="1" ht="22.5" customHeight="1">
      <c r="A30" s="119" t="s">
        <v>137</v>
      </c>
      <c r="B30" s="115" t="s">
        <v>177</v>
      </c>
      <c r="C30" s="116">
        <f t="shared" si="0"/>
        <v>3838.39</v>
      </c>
      <c r="D30" s="116">
        <f>SUM(D31:D38)</f>
        <v>3838.39</v>
      </c>
      <c r="E30" s="116"/>
    </row>
    <row r="31" spans="1:5" s="3" customFormat="1" ht="22.5" customHeight="1">
      <c r="A31" s="119" t="s">
        <v>139</v>
      </c>
      <c r="B31" s="115" t="s">
        <v>140</v>
      </c>
      <c r="C31" s="116">
        <f t="shared" si="0"/>
        <v>2237.92</v>
      </c>
      <c r="D31" s="116">
        <v>2237.92</v>
      </c>
      <c r="E31" s="116"/>
    </row>
    <row r="32" spans="1:5" s="3" customFormat="1" ht="22.5" customHeight="1">
      <c r="A32" s="119" t="s">
        <v>141</v>
      </c>
      <c r="B32" s="115" t="s">
        <v>142</v>
      </c>
      <c r="C32" s="116">
        <f t="shared" si="0"/>
        <v>456</v>
      </c>
      <c r="D32" s="116">
        <v>456</v>
      </c>
      <c r="E32" s="116"/>
    </row>
    <row r="33" spans="1:5" s="3" customFormat="1" ht="22.5" customHeight="1">
      <c r="A33" s="119" t="s">
        <v>143</v>
      </c>
      <c r="B33" s="115" t="s">
        <v>144</v>
      </c>
      <c r="C33" s="116">
        <f t="shared" si="0"/>
        <v>119.2</v>
      </c>
      <c r="D33" s="116">
        <v>119.2</v>
      </c>
      <c r="E33" s="116"/>
    </row>
    <row r="34" spans="1:5" s="3" customFormat="1" ht="22.5" customHeight="1">
      <c r="A34" s="119" t="s">
        <v>147</v>
      </c>
      <c r="B34" s="115" t="s">
        <v>148</v>
      </c>
      <c r="C34" s="116">
        <f t="shared" si="0"/>
        <v>338.03</v>
      </c>
      <c r="D34" s="116">
        <v>338.03</v>
      </c>
      <c r="E34" s="116"/>
    </row>
    <row r="35" spans="1:5" s="3" customFormat="1" ht="22.5" customHeight="1">
      <c r="A35" s="119" t="s">
        <v>149</v>
      </c>
      <c r="B35" s="115" t="s">
        <v>150</v>
      </c>
      <c r="C35" s="116">
        <f t="shared" si="0"/>
        <v>533.94</v>
      </c>
      <c r="D35" s="116">
        <v>533.94</v>
      </c>
      <c r="E35" s="116"/>
    </row>
    <row r="36" spans="1:5" s="3" customFormat="1" ht="22.5" customHeight="1">
      <c r="A36" s="119" t="s">
        <v>155</v>
      </c>
      <c r="B36" s="115" t="s">
        <v>156</v>
      </c>
      <c r="C36" s="116">
        <f aca="true" t="shared" si="1" ref="C36:C41">SUM(D36:E36)</f>
        <v>18</v>
      </c>
      <c r="D36" s="116">
        <v>18</v>
      </c>
      <c r="E36" s="116"/>
    </row>
    <row r="37" spans="1:5" s="3" customFormat="1" ht="22.5" customHeight="1">
      <c r="A37" s="119" t="s">
        <v>157</v>
      </c>
      <c r="B37" s="115" t="s">
        <v>158</v>
      </c>
      <c r="C37" s="116">
        <f t="shared" si="1"/>
        <v>5.84</v>
      </c>
      <c r="D37" s="116">
        <v>5.84</v>
      </c>
      <c r="E37" s="116"/>
    </row>
    <row r="38" spans="1:5" s="3" customFormat="1" ht="22.5" customHeight="1">
      <c r="A38" s="119" t="s">
        <v>159</v>
      </c>
      <c r="B38" s="115" t="s">
        <v>160</v>
      </c>
      <c r="C38" s="116">
        <f t="shared" si="1"/>
        <v>129.46</v>
      </c>
      <c r="D38" s="116">
        <v>129.46</v>
      </c>
      <c r="E38" s="116"/>
    </row>
    <row r="39" spans="1:5" s="107" customFormat="1" ht="22.5" customHeight="1">
      <c r="A39" s="117" t="s">
        <v>161</v>
      </c>
      <c r="B39" s="118" t="s">
        <v>162</v>
      </c>
      <c r="C39" s="112">
        <f t="shared" si="1"/>
        <v>80</v>
      </c>
      <c r="D39" s="112"/>
      <c r="E39" s="112">
        <f>E40</f>
        <v>80</v>
      </c>
    </row>
    <row r="40" spans="1:5" s="3" customFormat="1" ht="22.5" customHeight="1">
      <c r="A40" s="119" t="s">
        <v>163</v>
      </c>
      <c r="B40" s="115" t="s">
        <v>164</v>
      </c>
      <c r="C40" s="116">
        <f t="shared" si="1"/>
        <v>80</v>
      </c>
      <c r="D40" s="116"/>
      <c r="E40" s="116">
        <f>E41</f>
        <v>80</v>
      </c>
    </row>
    <row r="41" spans="1:5" s="3" customFormat="1" ht="22.5" customHeight="1">
      <c r="A41" s="119" t="s">
        <v>165</v>
      </c>
      <c r="B41" s="115" t="s">
        <v>166</v>
      </c>
      <c r="C41" s="116">
        <f t="shared" si="1"/>
        <v>80</v>
      </c>
      <c r="D41" s="116"/>
      <c r="E41" s="116">
        <v>80</v>
      </c>
    </row>
    <row r="42" spans="1:5" s="3" customFormat="1" ht="22.5" customHeight="1">
      <c r="A42" s="121"/>
      <c r="B42" s="122"/>
      <c r="C42" s="116"/>
      <c r="D42" s="116"/>
      <c r="E42" s="116"/>
    </row>
    <row r="43" spans="1:5" s="5" customFormat="1" ht="22.5" customHeight="1">
      <c r="A43" s="123"/>
      <c r="B43" s="124" t="s">
        <v>196</v>
      </c>
      <c r="C43" s="112">
        <f>SUM(D43:E43)</f>
        <v>4671.57</v>
      </c>
      <c r="D43" s="112">
        <f>D10+D13+D16+D23+D26+D29+D39</f>
        <v>4058.68</v>
      </c>
      <c r="E43" s="112">
        <f>E10+E13+E16+E23+E26+E29+E39</f>
        <v>612.89</v>
      </c>
    </row>
    <row r="44" spans="1:5" s="5" customFormat="1" ht="32.25" customHeight="1">
      <c r="A44" s="125" t="s">
        <v>197</v>
      </c>
      <c r="B44" s="126"/>
      <c r="C44" s="126"/>
      <c r="D44" s="126"/>
      <c r="E44" s="126"/>
    </row>
    <row r="45" ht="15">
      <c r="A45" s="64"/>
    </row>
    <row r="46" ht="15">
      <c r="A46" s="64"/>
    </row>
    <row r="47" ht="15">
      <c r="A47" s="64"/>
    </row>
    <row r="48" ht="15">
      <c r="A48" s="64"/>
    </row>
  </sheetData>
  <sheetProtection/>
  <mergeCells count="11">
    <mergeCell ref="A1:E1"/>
    <mergeCell ref="A4:B4"/>
    <mergeCell ref="C4:E4"/>
    <mergeCell ref="A8:B8"/>
    <mergeCell ref="A9:B9"/>
    <mergeCell ref="A44:E44"/>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pane xSplit="2" ySplit="6" topLeftCell="C7" activePane="bottomRight" state="frozen"/>
      <selection pane="bottomRight" activeCell="E34" sqref="E34"/>
    </sheetView>
  </sheetViews>
  <sheetFormatPr defaultColWidth="9.00390625" defaultRowHeight="14.25"/>
  <cols>
    <col min="1" max="1" width="8.00390625" style="87" bestFit="1" customWidth="1"/>
    <col min="2" max="2" width="26.875" style="87" customWidth="1"/>
    <col min="3" max="3" width="12.625" style="87" customWidth="1"/>
    <col min="4" max="4" width="8.00390625" style="87" customWidth="1"/>
    <col min="5" max="5" width="19.00390625" style="87" bestFit="1" customWidth="1"/>
    <col min="6" max="6" width="12.625" style="87" customWidth="1"/>
    <col min="7" max="7" width="8.00390625" style="87" customWidth="1"/>
    <col min="8" max="8" width="22.625" style="87" bestFit="1" customWidth="1"/>
    <col min="9" max="9" width="12.625" style="87" customWidth="1"/>
    <col min="10" max="10" width="8.50390625" style="87" customWidth="1"/>
    <col min="11" max="16384" width="9.00390625" style="87" customWidth="1"/>
  </cols>
  <sheetData>
    <row r="1" spans="1:9" ht="22.5">
      <c r="A1" s="88" t="s">
        <v>198</v>
      </c>
      <c r="B1" s="88"/>
      <c r="C1" s="88"/>
      <c r="D1" s="88"/>
      <c r="E1" s="88"/>
      <c r="F1" s="88"/>
      <c r="G1" s="88"/>
      <c r="H1" s="88"/>
      <c r="I1" s="88"/>
    </row>
    <row r="2" spans="1:9" s="2" customFormat="1" ht="20.25" customHeight="1">
      <c r="A2" s="9"/>
      <c r="B2" s="9"/>
      <c r="C2" s="9"/>
      <c r="I2" s="100" t="s">
        <v>199</v>
      </c>
    </row>
    <row r="3" spans="1:9" s="85" customFormat="1" ht="18" customHeight="1">
      <c r="A3" s="85" t="str">
        <f>'g05一般公共预算财政拨款支出决算表'!A3</f>
        <v>部门：岳阳县自然资源局</v>
      </c>
      <c r="I3" s="101" t="s">
        <v>3</v>
      </c>
    </row>
    <row r="4" spans="1:9" s="85" customFormat="1" ht="18" customHeight="1">
      <c r="A4" s="89" t="s">
        <v>200</v>
      </c>
      <c r="B4" s="90" t="s">
        <v>201</v>
      </c>
      <c r="C4" s="90" t="s">
        <v>201</v>
      </c>
      <c r="D4" s="90" t="s">
        <v>202</v>
      </c>
      <c r="E4" s="90" t="s">
        <v>201</v>
      </c>
      <c r="F4" s="90" t="s">
        <v>201</v>
      </c>
      <c r="G4" s="90" t="s">
        <v>201</v>
      </c>
      <c r="H4" s="90" t="s">
        <v>201</v>
      </c>
      <c r="I4" s="102" t="s">
        <v>201</v>
      </c>
    </row>
    <row r="5" spans="1:9" s="85" customFormat="1" ht="18" customHeight="1">
      <c r="A5" s="91" t="s">
        <v>203</v>
      </c>
      <c r="B5" s="92" t="s">
        <v>72</v>
      </c>
      <c r="C5" s="92" t="s">
        <v>181</v>
      </c>
      <c r="D5" s="92" t="s">
        <v>203</v>
      </c>
      <c r="E5" s="92" t="s">
        <v>72</v>
      </c>
      <c r="F5" s="92" t="s">
        <v>181</v>
      </c>
      <c r="G5" s="92" t="s">
        <v>203</v>
      </c>
      <c r="H5" s="92" t="s">
        <v>72</v>
      </c>
      <c r="I5" s="103" t="s">
        <v>181</v>
      </c>
    </row>
    <row r="6" spans="1:9" s="85" customFormat="1" ht="18" customHeight="1">
      <c r="A6" s="91" t="s">
        <v>201</v>
      </c>
      <c r="B6" s="92" t="s">
        <v>201</v>
      </c>
      <c r="C6" s="92" t="s">
        <v>201</v>
      </c>
      <c r="D6" s="92" t="s">
        <v>201</v>
      </c>
      <c r="E6" s="92" t="s">
        <v>201</v>
      </c>
      <c r="F6" s="92" t="s">
        <v>201</v>
      </c>
      <c r="G6" s="92" t="s">
        <v>201</v>
      </c>
      <c r="H6" s="92" t="s">
        <v>201</v>
      </c>
      <c r="I6" s="103" t="s">
        <v>201</v>
      </c>
    </row>
    <row r="7" spans="1:9" s="85" customFormat="1" ht="18" customHeight="1">
      <c r="A7" s="93" t="s">
        <v>204</v>
      </c>
      <c r="B7" s="94" t="s">
        <v>205</v>
      </c>
      <c r="C7" s="95">
        <f>SUM(C8:C16)</f>
        <v>1701.4199999999998</v>
      </c>
      <c r="D7" s="94" t="s">
        <v>206</v>
      </c>
      <c r="E7" s="94" t="s">
        <v>207</v>
      </c>
      <c r="F7" s="95">
        <f>SUM(F8:F34)</f>
        <v>2350.38</v>
      </c>
      <c r="G7" s="94" t="s">
        <v>208</v>
      </c>
      <c r="H7" s="94" t="s">
        <v>209</v>
      </c>
      <c r="I7" s="104">
        <f>SUM(I8:I22)</f>
        <v>0</v>
      </c>
    </row>
    <row r="8" spans="1:9" s="85" customFormat="1" ht="18" customHeight="1">
      <c r="A8" s="93" t="s">
        <v>210</v>
      </c>
      <c r="B8" s="94" t="s">
        <v>211</v>
      </c>
      <c r="C8" s="95">
        <v>742.24</v>
      </c>
      <c r="D8" s="94" t="s">
        <v>212</v>
      </c>
      <c r="E8" s="94" t="s">
        <v>213</v>
      </c>
      <c r="F8" s="95">
        <v>58.86</v>
      </c>
      <c r="G8" s="94" t="s">
        <v>214</v>
      </c>
      <c r="H8" s="94" t="s">
        <v>215</v>
      </c>
      <c r="I8" s="104"/>
    </row>
    <row r="9" spans="1:9" s="85" customFormat="1" ht="18" customHeight="1">
      <c r="A9" s="93" t="s">
        <v>216</v>
      </c>
      <c r="B9" s="94" t="s">
        <v>217</v>
      </c>
      <c r="C9" s="95">
        <v>595.96</v>
      </c>
      <c r="D9" s="94" t="s">
        <v>218</v>
      </c>
      <c r="E9" s="94" t="s">
        <v>219</v>
      </c>
      <c r="F9" s="95">
        <v>11.7</v>
      </c>
      <c r="G9" s="94" t="s">
        <v>220</v>
      </c>
      <c r="H9" s="94" t="s">
        <v>221</v>
      </c>
      <c r="I9" s="104"/>
    </row>
    <row r="10" spans="1:9" s="85" customFormat="1" ht="18" customHeight="1">
      <c r="A10" s="93" t="s">
        <v>222</v>
      </c>
      <c r="B10" s="94" t="s">
        <v>223</v>
      </c>
      <c r="C10" s="95">
        <v>7</v>
      </c>
      <c r="D10" s="94" t="s">
        <v>224</v>
      </c>
      <c r="E10" s="94" t="s">
        <v>225</v>
      </c>
      <c r="F10" s="95"/>
      <c r="G10" s="94" t="s">
        <v>226</v>
      </c>
      <c r="H10" s="94" t="s">
        <v>227</v>
      </c>
      <c r="I10" s="104"/>
    </row>
    <row r="11" spans="1:9" s="85" customFormat="1" ht="18" customHeight="1">
      <c r="A11" s="93" t="s">
        <v>228</v>
      </c>
      <c r="B11" s="94" t="s">
        <v>229</v>
      </c>
      <c r="C11" s="95">
        <v>151.71</v>
      </c>
      <c r="D11" s="94" t="s">
        <v>230</v>
      </c>
      <c r="E11" s="94" t="s">
        <v>231</v>
      </c>
      <c r="F11" s="95"/>
      <c r="G11" s="94" t="s">
        <v>232</v>
      </c>
      <c r="H11" s="94" t="s">
        <v>233</v>
      </c>
      <c r="I11" s="104"/>
    </row>
    <row r="12" spans="1:9" s="85" customFormat="1" ht="18" customHeight="1">
      <c r="A12" s="93" t="s">
        <v>234</v>
      </c>
      <c r="B12" s="94" t="s">
        <v>235</v>
      </c>
      <c r="C12" s="95">
        <v>0.08</v>
      </c>
      <c r="D12" s="94" t="s">
        <v>236</v>
      </c>
      <c r="E12" s="94" t="s">
        <v>237</v>
      </c>
      <c r="F12" s="95">
        <v>0.95</v>
      </c>
      <c r="G12" s="94" t="s">
        <v>238</v>
      </c>
      <c r="H12" s="94" t="s">
        <v>239</v>
      </c>
      <c r="I12" s="104"/>
    </row>
    <row r="13" spans="1:9" s="85" customFormat="1" ht="18" customHeight="1">
      <c r="A13" s="93" t="s">
        <v>240</v>
      </c>
      <c r="B13" s="94" t="s">
        <v>241</v>
      </c>
      <c r="C13" s="95">
        <v>45.64</v>
      </c>
      <c r="D13" s="94" t="s">
        <v>242</v>
      </c>
      <c r="E13" s="94" t="s">
        <v>243</v>
      </c>
      <c r="F13" s="95">
        <v>7.77</v>
      </c>
      <c r="G13" s="94" t="s">
        <v>244</v>
      </c>
      <c r="H13" s="94" t="s">
        <v>245</v>
      </c>
      <c r="I13" s="104"/>
    </row>
    <row r="14" spans="1:9" s="85" customFormat="1" ht="18" customHeight="1">
      <c r="A14" s="93" t="s">
        <v>246</v>
      </c>
      <c r="B14" s="94" t="s">
        <v>247</v>
      </c>
      <c r="C14" s="95">
        <v>148.39</v>
      </c>
      <c r="D14" s="94" t="s">
        <v>248</v>
      </c>
      <c r="E14" s="94" t="s">
        <v>249</v>
      </c>
      <c r="F14" s="95">
        <v>2.21</v>
      </c>
      <c r="G14" s="94" t="s">
        <v>250</v>
      </c>
      <c r="H14" s="94" t="s">
        <v>251</v>
      </c>
      <c r="I14" s="104"/>
    </row>
    <row r="15" spans="1:9" s="85" customFormat="1" ht="18" customHeight="1">
      <c r="A15" s="93" t="s">
        <v>252</v>
      </c>
      <c r="B15" s="94" t="s">
        <v>253</v>
      </c>
      <c r="C15" s="95">
        <v>4.06</v>
      </c>
      <c r="D15" s="94" t="s">
        <v>254</v>
      </c>
      <c r="E15" s="94" t="s">
        <v>255</v>
      </c>
      <c r="F15" s="95"/>
      <c r="G15" s="94" t="s">
        <v>256</v>
      </c>
      <c r="H15" s="94" t="s">
        <v>257</v>
      </c>
      <c r="I15" s="104"/>
    </row>
    <row r="16" spans="1:9" s="85" customFormat="1" ht="18" customHeight="1">
      <c r="A16" s="93" t="s">
        <v>258</v>
      </c>
      <c r="B16" s="94" t="s">
        <v>259</v>
      </c>
      <c r="C16" s="95">
        <v>6.34</v>
      </c>
      <c r="D16" s="94" t="s">
        <v>260</v>
      </c>
      <c r="E16" s="94" t="s">
        <v>261</v>
      </c>
      <c r="F16" s="95"/>
      <c r="G16" s="94" t="s">
        <v>262</v>
      </c>
      <c r="H16" s="94" t="s">
        <v>263</v>
      </c>
      <c r="I16" s="104"/>
    </row>
    <row r="17" spans="1:9" s="85" customFormat="1" ht="18" customHeight="1">
      <c r="A17" s="93" t="s">
        <v>264</v>
      </c>
      <c r="B17" s="94" t="s">
        <v>265</v>
      </c>
      <c r="C17" s="95">
        <f>SUM(C18:C33)</f>
        <v>6.88</v>
      </c>
      <c r="D17" s="94" t="s">
        <v>266</v>
      </c>
      <c r="E17" s="94" t="s">
        <v>267</v>
      </c>
      <c r="F17" s="95">
        <v>21.84</v>
      </c>
      <c r="G17" s="94" t="s">
        <v>268</v>
      </c>
      <c r="H17" s="94" t="s">
        <v>269</v>
      </c>
      <c r="I17" s="104"/>
    </row>
    <row r="18" spans="1:9" s="85" customFormat="1" ht="18" customHeight="1">
      <c r="A18" s="93" t="s">
        <v>270</v>
      </c>
      <c r="B18" s="94" t="s">
        <v>271</v>
      </c>
      <c r="C18" s="95"/>
      <c r="D18" s="94" t="s">
        <v>272</v>
      </c>
      <c r="E18" s="94" t="s">
        <v>273</v>
      </c>
      <c r="F18" s="95"/>
      <c r="G18" s="94" t="s">
        <v>274</v>
      </c>
      <c r="H18" s="94" t="s">
        <v>275</v>
      </c>
      <c r="I18" s="104"/>
    </row>
    <row r="19" spans="1:9" s="85" customFormat="1" ht="18" customHeight="1">
      <c r="A19" s="93" t="s">
        <v>276</v>
      </c>
      <c r="B19" s="94" t="s">
        <v>277</v>
      </c>
      <c r="C19" s="95"/>
      <c r="D19" s="94" t="s">
        <v>278</v>
      </c>
      <c r="E19" s="94" t="s">
        <v>279</v>
      </c>
      <c r="F19" s="95">
        <v>3.99</v>
      </c>
      <c r="G19" s="94" t="s">
        <v>280</v>
      </c>
      <c r="H19" s="94" t="s">
        <v>281</v>
      </c>
      <c r="I19" s="104"/>
    </row>
    <row r="20" spans="1:9" s="85" customFormat="1" ht="18" customHeight="1">
      <c r="A20" s="93" t="s">
        <v>282</v>
      </c>
      <c r="B20" s="94" t="s">
        <v>283</v>
      </c>
      <c r="C20" s="95"/>
      <c r="D20" s="94" t="s">
        <v>284</v>
      </c>
      <c r="E20" s="94" t="s">
        <v>285</v>
      </c>
      <c r="F20" s="95"/>
      <c r="G20" s="94" t="s">
        <v>286</v>
      </c>
      <c r="H20" s="94" t="s">
        <v>287</v>
      </c>
      <c r="I20" s="104"/>
    </row>
    <row r="21" spans="1:9" s="85" customFormat="1" ht="18" customHeight="1">
      <c r="A21" s="93" t="s">
        <v>288</v>
      </c>
      <c r="B21" s="94" t="s">
        <v>289</v>
      </c>
      <c r="C21" s="95">
        <v>3.88</v>
      </c>
      <c r="D21" s="94" t="s">
        <v>290</v>
      </c>
      <c r="E21" s="94" t="s">
        <v>291</v>
      </c>
      <c r="F21" s="95"/>
      <c r="G21" s="94" t="s">
        <v>292</v>
      </c>
      <c r="H21" s="94" t="s">
        <v>293</v>
      </c>
      <c r="I21" s="104"/>
    </row>
    <row r="22" spans="1:9" s="85" customFormat="1" ht="18" customHeight="1">
      <c r="A22" s="93" t="s">
        <v>294</v>
      </c>
      <c r="B22" s="94" t="s">
        <v>295</v>
      </c>
      <c r="C22" s="95"/>
      <c r="D22" s="94" t="s">
        <v>296</v>
      </c>
      <c r="E22" s="94" t="s">
        <v>297</v>
      </c>
      <c r="F22" s="95">
        <v>1.13</v>
      </c>
      <c r="G22" s="94" t="s">
        <v>298</v>
      </c>
      <c r="H22" s="94" t="s">
        <v>299</v>
      </c>
      <c r="I22" s="104"/>
    </row>
    <row r="23" spans="1:9" s="85" customFormat="1" ht="18" customHeight="1">
      <c r="A23" s="93" t="s">
        <v>300</v>
      </c>
      <c r="B23" s="94" t="s">
        <v>301</v>
      </c>
      <c r="C23" s="95"/>
      <c r="D23" s="94" t="s">
        <v>302</v>
      </c>
      <c r="E23" s="94" t="s">
        <v>303</v>
      </c>
      <c r="F23" s="95">
        <v>16.45</v>
      </c>
      <c r="G23" s="94" t="s">
        <v>304</v>
      </c>
      <c r="H23" s="94" t="s">
        <v>305</v>
      </c>
      <c r="I23" s="104"/>
    </row>
    <row r="24" spans="1:9" s="85" customFormat="1" ht="18" customHeight="1">
      <c r="A24" s="93" t="s">
        <v>306</v>
      </c>
      <c r="B24" s="94" t="s">
        <v>307</v>
      </c>
      <c r="C24" s="95"/>
      <c r="D24" s="94" t="s">
        <v>308</v>
      </c>
      <c r="E24" s="94" t="s">
        <v>309</v>
      </c>
      <c r="F24" s="95"/>
      <c r="G24" s="94" t="s">
        <v>310</v>
      </c>
      <c r="H24" s="94" t="s">
        <v>311</v>
      </c>
      <c r="I24" s="104"/>
    </row>
    <row r="25" spans="1:9" s="85" customFormat="1" ht="18" customHeight="1">
      <c r="A25" s="93" t="s">
        <v>312</v>
      </c>
      <c r="B25" s="94" t="s">
        <v>313</v>
      </c>
      <c r="C25" s="95"/>
      <c r="D25" s="94" t="s">
        <v>314</v>
      </c>
      <c r="E25" s="94" t="s">
        <v>315</v>
      </c>
      <c r="F25" s="95"/>
      <c r="G25" s="94" t="s">
        <v>316</v>
      </c>
      <c r="H25" s="94" t="s">
        <v>317</v>
      </c>
      <c r="I25" s="104"/>
    </row>
    <row r="26" spans="1:9" s="85" customFormat="1" ht="18" customHeight="1">
      <c r="A26" s="93" t="s">
        <v>318</v>
      </c>
      <c r="B26" s="94" t="s">
        <v>319</v>
      </c>
      <c r="C26" s="95"/>
      <c r="D26" s="94" t="s">
        <v>320</v>
      </c>
      <c r="E26" s="94" t="s">
        <v>321</v>
      </c>
      <c r="F26" s="95"/>
      <c r="G26" s="94" t="s">
        <v>322</v>
      </c>
      <c r="H26" s="94" t="s">
        <v>323</v>
      </c>
      <c r="I26" s="104"/>
    </row>
    <row r="27" spans="1:9" s="85" customFormat="1" ht="18" customHeight="1">
      <c r="A27" s="93" t="s">
        <v>324</v>
      </c>
      <c r="B27" s="94" t="s">
        <v>325</v>
      </c>
      <c r="C27" s="95"/>
      <c r="D27" s="94" t="s">
        <v>326</v>
      </c>
      <c r="E27" s="94" t="s">
        <v>327</v>
      </c>
      <c r="F27" s="95">
        <v>8.52</v>
      </c>
      <c r="G27" s="94" t="s">
        <v>328</v>
      </c>
      <c r="H27" s="94" t="s">
        <v>329</v>
      </c>
      <c r="I27" s="104"/>
    </row>
    <row r="28" spans="1:9" s="85" customFormat="1" ht="18" customHeight="1">
      <c r="A28" s="93" t="s">
        <v>330</v>
      </c>
      <c r="B28" s="94" t="s">
        <v>331</v>
      </c>
      <c r="C28" s="95"/>
      <c r="D28" s="94" t="s">
        <v>332</v>
      </c>
      <c r="E28" s="94" t="s">
        <v>333</v>
      </c>
      <c r="F28" s="95">
        <v>123.35</v>
      </c>
      <c r="G28" s="94" t="s">
        <v>334</v>
      </c>
      <c r="H28" s="94" t="s">
        <v>335</v>
      </c>
      <c r="I28" s="104"/>
    </row>
    <row r="29" spans="1:9" s="85" customFormat="1" ht="18" customHeight="1">
      <c r="A29" s="93" t="s">
        <v>336</v>
      </c>
      <c r="B29" s="94" t="s">
        <v>337</v>
      </c>
      <c r="C29" s="95"/>
      <c r="D29" s="94" t="s">
        <v>338</v>
      </c>
      <c r="E29" s="94" t="s">
        <v>339</v>
      </c>
      <c r="F29" s="95">
        <v>79.58</v>
      </c>
      <c r="G29" s="94" t="s">
        <v>340</v>
      </c>
      <c r="H29" s="94" t="s">
        <v>341</v>
      </c>
      <c r="I29" s="104"/>
    </row>
    <row r="30" spans="1:9" s="85" customFormat="1" ht="18" customHeight="1">
      <c r="A30" s="93" t="s">
        <v>342</v>
      </c>
      <c r="B30" s="94" t="s">
        <v>343</v>
      </c>
      <c r="C30" s="95"/>
      <c r="D30" s="94" t="s">
        <v>344</v>
      </c>
      <c r="E30" s="94" t="s">
        <v>345</v>
      </c>
      <c r="F30" s="95"/>
      <c r="G30" s="94" t="s">
        <v>346</v>
      </c>
      <c r="H30" s="94" t="s">
        <v>347</v>
      </c>
      <c r="I30" s="104"/>
    </row>
    <row r="31" spans="1:9" s="85" customFormat="1" ht="18" customHeight="1">
      <c r="A31" s="93" t="s">
        <v>348</v>
      </c>
      <c r="B31" s="94" t="s">
        <v>349</v>
      </c>
      <c r="C31" s="95"/>
      <c r="D31" s="94" t="s">
        <v>350</v>
      </c>
      <c r="E31" s="94" t="s">
        <v>351</v>
      </c>
      <c r="F31" s="95"/>
      <c r="G31" s="94" t="s">
        <v>352</v>
      </c>
      <c r="H31" s="94" t="s">
        <v>353</v>
      </c>
      <c r="I31" s="104"/>
    </row>
    <row r="32" spans="1:9" s="85" customFormat="1" ht="18" customHeight="1">
      <c r="A32" s="93" t="s">
        <v>354</v>
      </c>
      <c r="B32" s="94" t="s">
        <v>355</v>
      </c>
      <c r="C32" s="95"/>
      <c r="D32" s="94" t="s">
        <v>356</v>
      </c>
      <c r="E32" s="94" t="s">
        <v>357</v>
      </c>
      <c r="F32" s="95">
        <v>13.7</v>
      </c>
      <c r="G32" s="94" t="s">
        <v>358</v>
      </c>
      <c r="H32" s="94" t="s">
        <v>359</v>
      </c>
      <c r="I32" s="104"/>
    </row>
    <row r="33" spans="1:9" s="85" customFormat="1" ht="18" customHeight="1">
      <c r="A33" s="93" t="s">
        <v>360</v>
      </c>
      <c r="B33" s="94" t="s">
        <v>361</v>
      </c>
      <c r="C33" s="95">
        <v>3</v>
      </c>
      <c r="D33" s="94" t="s">
        <v>362</v>
      </c>
      <c r="E33" s="94" t="s">
        <v>363</v>
      </c>
      <c r="F33" s="95">
        <v>13.24</v>
      </c>
      <c r="G33" s="94" t="s">
        <v>201</v>
      </c>
      <c r="H33" s="94" t="s">
        <v>201</v>
      </c>
      <c r="I33" s="104"/>
    </row>
    <row r="34" spans="1:9" s="85" customFormat="1" ht="18" customHeight="1">
      <c r="A34" s="93" t="s">
        <v>201</v>
      </c>
      <c r="B34" s="94" t="s">
        <v>201</v>
      </c>
      <c r="C34" s="95" t="s">
        <v>201</v>
      </c>
      <c r="D34" s="94" t="s">
        <v>364</v>
      </c>
      <c r="E34" s="94" t="s">
        <v>365</v>
      </c>
      <c r="F34" s="95">
        <v>1987.09</v>
      </c>
      <c r="G34" s="94" t="s">
        <v>201</v>
      </c>
      <c r="H34" s="94" t="s">
        <v>201</v>
      </c>
      <c r="I34" s="104"/>
    </row>
    <row r="35" spans="1:9" s="85" customFormat="1" ht="18" customHeight="1">
      <c r="A35" s="96" t="s">
        <v>366</v>
      </c>
      <c r="B35" s="97" t="s">
        <v>201</v>
      </c>
      <c r="C35" s="98">
        <f>C7+C17</f>
        <v>1708.3</v>
      </c>
      <c r="D35" s="97" t="s">
        <v>367</v>
      </c>
      <c r="E35" s="97" t="s">
        <v>201</v>
      </c>
      <c r="F35" s="97" t="s">
        <v>201</v>
      </c>
      <c r="G35" s="97" t="s">
        <v>201</v>
      </c>
      <c r="H35" s="97" t="s">
        <v>201</v>
      </c>
      <c r="I35" s="105">
        <f>F7+I7</f>
        <v>2350.38</v>
      </c>
    </row>
    <row r="36" spans="1:9" s="86" customFormat="1" ht="18" customHeight="1">
      <c r="A36" s="99" t="s">
        <v>368</v>
      </c>
      <c r="B36" s="99"/>
      <c r="C36" s="99"/>
      <c r="D36" s="99"/>
      <c r="E36" s="99"/>
      <c r="F36" s="99"/>
      <c r="G36" s="99"/>
      <c r="H36" s="99"/>
      <c r="I36" s="99"/>
    </row>
    <row r="37" s="86" customFormat="1" ht="10.5"/>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pane ySplit="7" topLeftCell="BM8" activePane="bottomLeft" state="frozen"/>
      <selection pane="bottomLeft" activeCell="J12" sqref="J12"/>
    </sheetView>
  </sheetViews>
  <sheetFormatPr defaultColWidth="9.00390625" defaultRowHeight="14.25"/>
  <cols>
    <col min="1" max="12" width="10.125" style="65" customWidth="1"/>
    <col min="13" max="16384" width="9.00390625" style="65" customWidth="1"/>
  </cols>
  <sheetData>
    <row r="1" spans="1:12" s="1" customFormat="1" ht="30" customHeight="1">
      <c r="A1" s="8" t="s">
        <v>369</v>
      </c>
      <c r="B1" s="8"/>
      <c r="C1" s="8"/>
      <c r="D1" s="8"/>
      <c r="E1" s="8"/>
      <c r="F1" s="8"/>
      <c r="G1" s="8"/>
      <c r="H1" s="8"/>
      <c r="I1" s="8"/>
      <c r="J1" s="8"/>
      <c r="K1" s="8"/>
      <c r="L1" s="8"/>
    </row>
    <row r="2" s="2" customFormat="1" ht="21" customHeight="1">
      <c r="L2" s="79" t="s">
        <v>370</v>
      </c>
    </row>
    <row r="3" spans="1:12" s="2" customFormat="1" ht="25.5" customHeight="1">
      <c r="A3" s="66" t="str">
        <f>'g06一般公共预算财政拨款基本支出决算表'!A3</f>
        <v>部门：岳阳县自然资源局</v>
      </c>
      <c r="B3" s="12"/>
      <c r="C3" s="12"/>
      <c r="D3" s="12"/>
      <c r="E3" s="12"/>
      <c r="F3" s="12"/>
      <c r="G3" s="12"/>
      <c r="H3" s="12"/>
      <c r="I3" s="12"/>
      <c r="J3" s="12"/>
      <c r="K3" s="80"/>
      <c r="L3" s="79" t="s">
        <v>3</v>
      </c>
    </row>
    <row r="4" spans="1:12" s="3" customFormat="1" ht="27.75" customHeight="1">
      <c r="A4" s="67" t="s">
        <v>371</v>
      </c>
      <c r="B4" s="19"/>
      <c r="C4" s="19"/>
      <c r="D4" s="19"/>
      <c r="E4" s="19"/>
      <c r="F4" s="68"/>
      <c r="G4" s="18" t="s">
        <v>8</v>
      </c>
      <c r="H4" s="19"/>
      <c r="I4" s="19"/>
      <c r="J4" s="19"/>
      <c r="K4" s="19"/>
      <c r="L4" s="81"/>
    </row>
    <row r="5" spans="1:12" s="3" customFormat="1" ht="30" customHeight="1">
      <c r="A5" s="69" t="s">
        <v>74</v>
      </c>
      <c r="B5" s="70" t="s">
        <v>372</v>
      </c>
      <c r="C5" s="51" t="s">
        <v>373</v>
      </c>
      <c r="D5" s="71"/>
      <c r="E5" s="72"/>
      <c r="F5" s="73" t="s">
        <v>374</v>
      </c>
      <c r="G5" s="74" t="s">
        <v>74</v>
      </c>
      <c r="H5" s="70" t="s">
        <v>372</v>
      </c>
      <c r="I5" s="51" t="s">
        <v>373</v>
      </c>
      <c r="J5" s="71"/>
      <c r="K5" s="72"/>
      <c r="L5" s="82" t="s">
        <v>374</v>
      </c>
    </row>
    <row r="6" spans="1:12" s="3" customFormat="1" ht="30" customHeight="1">
      <c r="A6" s="75"/>
      <c r="B6" s="27"/>
      <c r="C6" s="27" t="s">
        <v>194</v>
      </c>
      <c r="D6" s="27" t="s">
        <v>375</v>
      </c>
      <c r="E6" s="27" t="s">
        <v>376</v>
      </c>
      <c r="F6" s="73"/>
      <c r="G6" s="76"/>
      <c r="H6" s="27"/>
      <c r="I6" s="27" t="s">
        <v>194</v>
      </c>
      <c r="J6" s="27" t="s">
        <v>375</v>
      </c>
      <c r="K6" s="27" t="s">
        <v>376</v>
      </c>
      <c r="L6" s="28"/>
    </row>
    <row r="7" spans="1:12" s="3" customFormat="1" ht="27.75" customHeight="1">
      <c r="A7" s="21">
        <v>1</v>
      </c>
      <c r="B7" s="22">
        <v>2</v>
      </c>
      <c r="C7" s="22">
        <v>3</v>
      </c>
      <c r="D7" s="22">
        <v>4</v>
      </c>
      <c r="E7" s="22">
        <v>5</v>
      </c>
      <c r="F7" s="22">
        <v>6</v>
      </c>
      <c r="G7" s="22">
        <v>7</v>
      </c>
      <c r="H7" s="22">
        <v>8</v>
      </c>
      <c r="I7" s="22">
        <v>9</v>
      </c>
      <c r="J7" s="22">
        <v>10</v>
      </c>
      <c r="K7" s="22">
        <v>11</v>
      </c>
      <c r="L7" s="32">
        <v>12</v>
      </c>
    </row>
    <row r="8" spans="1:12" s="5" customFormat="1" ht="42.75" customHeight="1">
      <c r="A8" s="77">
        <f>B8+C8+F8</f>
        <v>18</v>
      </c>
      <c r="B8" s="78"/>
      <c r="C8" s="78">
        <f>D8+E8</f>
        <v>0</v>
      </c>
      <c r="D8" s="78"/>
      <c r="E8" s="78">
        <v>0</v>
      </c>
      <c r="F8" s="78">
        <v>18</v>
      </c>
      <c r="G8" s="78">
        <f>H8+I8+L8</f>
        <v>21.49</v>
      </c>
      <c r="H8" s="78"/>
      <c r="I8" s="78">
        <f>J8+K8</f>
        <v>5.04</v>
      </c>
      <c r="J8" s="78">
        <v>5.04</v>
      </c>
      <c r="K8" s="83">
        <v>0</v>
      </c>
      <c r="L8" s="84">
        <v>16.45</v>
      </c>
    </row>
    <row r="9" spans="1:12" s="5" customFormat="1" ht="45" customHeight="1">
      <c r="A9" s="61" t="s">
        <v>377</v>
      </c>
      <c r="B9" s="62"/>
      <c r="C9" s="62"/>
      <c r="D9" s="62"/>
      <c r="E9" s="62"/>
      <c r="F9" s="62"/>
      <c r="G9" s="62"/>
      <c r="H9" s="62"/>
      <c r="I9" s="62"/>
      <c r="J9" s="62"/>
      <c r="K9" s="62"/>
      <c r="L9" s="6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K25" sqref="K25"/>
    </sheetView>
  </sheetViews>
  <sheetFormatPr defaultColWidth="9.00390625" defaultRowHeight="14.25"/>
  <cols>
    <col min="1" max="1" width="11.625" style="6" customWidth="1"/>
    <col min="2" max="2" width="33.125" style="6" customWidth="1"/>
    <col min="3" max="6" width="16.625" style="6" customWidth="1"/>
    <col min="7" max="7" width="16.625" style="7" customWidth="1"/>
    <col min="8" max="8" width="16.625" style="6" customWidth="1"/>
    <col min="9" max="16384" width="9.00390625" style="6" customWidth="1"/>
  </cols>
  <sheetData>
    <row r="1" spans="1:8" s="1" customFormat="1" ht="30" customHeight="1">
      <c r="A1" s="8" t="s">
        <v>378</v>
      </c>
      <c r="B1" s="8"/>
      <c r="C1" s="8"/>
      <c r="D1" s="8"/>
      <c r="E1" s="8"/>
      <c r="F1" s="8"/>
      <c r="G1" s="8"/>
      <c r="H1" s="8"/>
    </row>
    <row r="2" spans="1:8" s="2" customFormat="1" ht="28.5" customHeight="1">
      <c r="A2" s="9"/>
      <c r="B2" s="9"/>
      <c r="G2" s="9"/>
      <c r="H2" s="10" t="s">
        <v>379</v>
      </c>
    </row>
    <row r="3" spans="1:8" s="2" customFormat="1" ht="28.5" customHeight="1">
      <c r="A3" s="11" t="str">
        <f>'Z07“三公”经费公共预算财政拨款支出决算表'!A3</f>
        <v>部门：岳阳县自然资源局</v>
      </c>
      <c r="B3" s="9"/>
      <c r="C3" s="12"/>
      <c r="D3" s="12"/>
      <c r="E3" s="12"/>
      <c r="F3" s="12"/>
      <c r="G3" s="13"/>
      <c r="H3" s="10" t="s">
        <v>3</v>
      </c>
    </row>
    <row r="4" spans="1:8" s="3" customFormat="1" ht="20.25" customHeight="1">
      <c r="A4" s="14" t="s">
        <v>6</v>
      </c>
      <c r="B4" s="15"/>
      <c r="C4" s="16" t="s">
        <v>380</v>
      </c>
      <c r="D4" s="17" t="s">
        <v>381</v>
      </c>
      <c r="E4" s="18" t="s">
        <v>193</v>
      </c>
      <c r="F4" s="19"/>
      <c r="G4" s="19"/>
      <c r="H4" s="20" t="s">
        <v>382</v>
      </c>
    </row>
    <row r="5" spans="1:8" s="3" customFormat="1" ht="27" customHeight="1">
      <c r="A5" s="21" t="s">
        <v>71</v>
      </c>
      <c r="B5" s="22" t="s">
        <v>72</v>
      </c>
      <c r="C5" s="23"/>
      <c r="D5" s="24"/>
      <c r="E5" s="24" t="s">
        <v>194</v>
      </c>
      <c r="F5" s="24" t="s">
        <v>195</v>
      </c>
      <c r="G5" s="23" t="s">
        <v>171</v>
      </c>
      <c r="H5" s="25"/>
    </row>
    <row r="6" spans="1:8" s="3" customFormat="1" ht="18" customHeight="1">
      <c r="A6" s="21"/>
      <c r="B6" s="22"/>
      <c r="C6" s="23"/>
      <c r="D6" s="24"/>
      <c r="E6" s="24"/>
      <c r="F6" s="24"/>
      <c r="G6" s="23"/>
      <c r="H6" s="25"/>
    </row>
    <row r="7" spans="1:8" s="3" customFormat="1" ht="22.5" customHeight="1">
      <c r="A7" s="21"/>
      <c r="B7" s="22"/>
      <c r="C7" s="26"/>
      <c r="D7" s="27"/>
      <c r="E7" s="27"/>
      <c r="F7" s="27"/>
      <c r="G7" s="26"/>
      <c r="H7" s="28"/>
    </row>
    <row r="8" spans="1:8" s="3" customFormat="1" ht="22.5" customHeight="1">
      <c r="A8" s="29" t="s">
        <v>73</v>
      </c>
      <c r="B8" s="30"/>
      <c r="C8" s="22">
        <v>1</v>
      </c>
      <c r="D8" s="22">
        <v>2</v>
      </c>
      <c r="E8" s="22">
        <v>3</v>
      </c>
      <c r="F8" s="22">
        <v>4</v>
      </c>
      <c r="G8" s="31">
        <v>5</v>
      </c>
      <c r="H8" s="32">
        <v>6</v>
      </c>
    </row>
    <row r="9" spans="1:8" s="3" customFormat="1" ht="22.5" customHeight="1">
      <c r="A9" s="33" t="s">
        <v>74</v>
      </c>
      <c r="B9" s="34"/>
      <c r="C9" s="35"/>
      <c r="D9" s="36">
        <f>D10+D16</f>
        <v>11933.8</v>
      </c>
      <c r="E9" s="36">
        <f>E10+E16</f>
        <v>10495.97</v>
      </c>
      <c r="F9" s="35"/>
      <c r="G9" s="36">
        <f>G10+G16</f>
        <v>10495.97</v>
      </c>
      <c r="H9" s="37">
        <f>D9-E9</f>
        <v>1437.83</v>
      </c>
    </row>
    <row r="10" spans="1:8" s="4" customFormat="1" ht="22.5" customHeight="1">
      <c r="A10" s="38">
        <v>212</v>
      </c>
      <c r="B10" s="39" t="s">
        <v>88</v>
      </c>
      <c r="C10" s="40"/>
      <c r="D10" s="41">
        <f>D11+D14</f>
        <v>11690.949999999999</v>
      </c>
      <c r="E10" s="41">
        <f>E11+E14</f>
        <v>10253.119999999999</v>
      </c>
      <c r="F10" s="42"/>
      <c r="G10" s="41">
        <f>G11+G14</f>
        <v>10253.119999999999</v>
      </c>
      <c r="H10" s="43">
        <f aca="true" t="shared" si="0" ref="H10:H18">D10-E10</f>
        <v>1437.83</v>
      </c>
    </row>
    <row r="11" spans="1:8" s="5" customFormat="1" ht="30" customHeight="1">
      <c r="A11" s="44" t="s">
        <v>101</v>
      </c>
      <c r="B11" s="45" t="s">
        <v>102</v>
      </c>
      <c r="C11" s="46"/>
      <c r="D11" s="47">
        <f>D12+D13</f>
        <v>11645.57</v>
      </c>
      <c r="E11" s="47">
        <f>E12+E13</f>
        <v>10207.74</v>
      </c>
      <c r="F11" s="46"/>
      <c r="G11" s="47">
        <f>G12+G13</f>
        <v>10207.74</v>
      </c>
      <c r="H11" s="37">
        <f t="shared" si="0"/>
        <v>1437.83</v>
      </c>
    </row>
    <row r="12" spans="1:8" s="5" customFormat="1" ht="30" customHeight="1">
      <c r="A12" s="44" t="s">
        <v>103</v>
      </c>
      <c r="B12" s="48" t="s">
        <v>383</v>
      </c>
      <c r="C12" s="46"/>
      <c r="D12" s="47">
        <f>9935.1+1437.83</f>
        <v>11372.93</v>
      </c>
      <c r="E12" s="47">
        <v>9935.1</v>
      </c>
      <c r="F12" s="46"/>
      <c r="G12" s="47">
        <v>9935.1</v>
      </c>
      <c r="H12" s="37">
        <f t="shared" si="0"/>
        <v>1437.83</v>
      </c>
    </row>
    <row r="13" spans="1:8" s="5" customFormat="1" ht="22.5" customHeight="1">
      <c r="A13" s="44" t="s">
        <v>107</v>
      </c>
      <c r="B13" s="45" t="s">
        <v>384</v>
      </c>
      <c r="C13" s="46"/>
      <c r="D13" s="47">
        <v>272.64</v>
      </c>
      <c r="E13" s="47">
        <v>272.64</v>
      </c>
      <c r="F13" s="46"/>
      <c r="G13" s="47">
        <v>272.64</v>
      </c>
      <c r="H13" s="37">
        <f t="shared" si="0"/>
        <v>0</v>
      </c>
    </row>
    <row r="14" spans="1:8" s="5" customFormat="1" ht="22.5" customHeight="1">
      <c r="A14" s="49">
        <v>21211</v>
      </c>
      <c r="B14" s="50" t="s">
        <v>110</v>
      </c>
      <c r="C14" s="46"/>
      <c r="D14" s="51">
        <f>D15</f>
        <v>45.38</v>
      </c>
      <c r="E14" s="51">
        <f>E15</f>
        <v>45.38</v>
      </c>
      <c r="F14" s="46"/>
      <c r="G14" s="51">
        <f>G15</f>
        <v>45.38</v>
      </c>
      <c r="H14" s="37">
        <f t="shared" si="0"/>
        <v>0</v>
      </c>
    </row>
    <row r="15" spans="1:8" s="5" customFormat="1" ht="22.5" customHeight="1">
      <c r="A15" s="49">
        <v>2121100</v>
      </c>
      <c r="B15" s="50" t="s">
        <v>110</v>
      </c>
      <c r="C15" s="46"/>
      <c r="D15" s="51">
        <v>45.38</v>
      </c>
      <c r="E15" s="51">
        <v>45.38</v>
      </c>
      <c r="F15" s="46"/>
      <c r="G15" s="51">
        <v>45.38</v>
      </c>
      <c r="H15" s="37">
        <f t="shared" si="0"/>
        <v>0</v>
      </c>
    </row>
    <row r="16" spans="1:8" s="4" customFormat="1" ht="22.5" customHeight="1">
      <c r="A16" s="52">
        <v>214</v>
      </c>
      <c r="B16" s="53" t="s">
        <v>124</v>
      </c>
      <c r="C16" s="40"/>
      <c r="D16" s="54">
        <f>D17</f>
        <v>242.85</v>
      </c>
      <c r="E16" s="54">
        <f>E17</f>
        <v>242.85</v>
      </c>
      <c r="F16" s="40"/>
      <c r="G16" s="54">
        <f>G17</f>
        <v>242.85</v>
      </c>
      <c r="H16" s="43">
        <f t="shared" si="0"/>
        <v>0</v>
      </c>
    </row>
    <row r="17" spans="1:8" s="5" customFormat="1" ht="22.5" customHeight="1">
      <c r="A17" s="49">
        <v>21468</v>
      </c>
      <c r="B17" s="50" t="s">
        <v>126</v>
      </c>
      <c r="C17" s="46"/>
      <c r="D17" s="51">
        <f>D18</f>
        <v>242.85</v>
      </c>
      <c r="E17" s="51">
        <f>E18</f>
        <v>242.85</v>
      </c>
      <c r="F17" s="46"/>
      <c r="G17" s="51">
        <f>G18</f>
        <v>242.85</v>
      </c>
      <c r="H17" s="37">
        <f t="shared" si="0"/>
        <v>0</v>
      </c>
    </row>
    <row r="18" spans="1:8" s="5" customFormat="1" ht="22.5" customHeight="1">
      <c r="A18" s="49">
        <v>2146804</v>
      </c>
      <c r="B18" s="50" t="s">
        <v>385</v>
      </c>
      <c r="C18" s="46"/>
      <c r="D18" s="51">
        <v>242.85</v>
      </c>
      <c r="E18" s="51">
        <v>242.85</v>
      </c>
      <c r="F18" s="46"/>
      <c r="G18" s="51">
        <v>242.85</v>
      </c>
      <c r="H18" s="37">
        <f t="shared" si="0"/>
        <v>0</v>
      </c>
    </row>
    <row r="19" spans="1:8" s="5" customFormat="1" ht="22.5" customHeight="1">
      <c r="A19" s="21"/>
      <c r="B19" s="50"/>
      <c r="C19" s="46"/>
      <c r="D19" s="46"/>
      <c r="E19" s="46"/>
      <c r="F19" s="46"/>
      <c r="G19" s="51"/>
      <c r="H19" s="55"/>
    </row>
    <row r="20" spans="1:8" s="5" customFormat="1" ht="22.5" customHeight="1">
      <c r="A20" s="21"/>
      <c r="B20" s="50"/>
      <c r="C20" s="46"/>
      <c r="D20" s="46"/>
      <c r="E20" s="46"/>
      <c r="F20" s="46"/>
      <c r="G20" s="51"/>
      <c r="H20" s="55"/>
    </row>
    <row r="21" spans="1:8" s="5" customFormat="1" ht="22.5" customHeight="1">
      <c r="A21" s="56"/>
      <c r="B21" s="57"/>
      <c r="C21" s="58"/>
      <c r="D21" s="58"/>
      <c r="E21" s="58"/>
      <c r="F21" s="58"/>
      <c r="G21" s="59"/>
      <c r="H21" s="60"/>
    </row>
    <row r="22" spans="1:8" s="5" customFormat="1" ht="32.25" customHeight="1">
      <c r="A22" s="61" t="s">
        <v>386</v>
      </c>
      <c r="B22" s="62"/>
      <c r="C22" s="62"/>
      <c r="D22" s="62"/>
      <c r="E22" s="62"/>
      <c r="F22" s="62"/>
      <c r="G22" s="63"/>
      <c r="H22" s="62"/>
    </row>
    <row r="23" ht="15">
      <c r="A23" s="64"/>
    </row>
    <row r="24" ht="15">
      <c r="A24" s="64"/>
    </row>
    <row r="25" ht="15">
      <c r="A25" s="64"/>
    </row>
    <row r="26" ht="15">
      <c r="A26" s="64"/>
    </row>
  </sheetData>
  <sheetProtection/>
  <mergeCells count="14">
    <mergeCell ref="A1:H1"/>
    <mergeCell ref="A4:B4"/>
    <mergeCell ref="E4:G4"/>
    <mergeCell ref="A8:B8"/>
    <mergeCell ref="A9:B9"/>
    <mergeCell ref="A22:H22"/>
    <mergeCell ref="A5:A7"/>
    <mergeCell ref="B5:B7"/>
    <mergeCell ref="C4:C7"/>
    <mergeCell ref="D4:D7"/>
    <mergeCell ref="E5:E7"/>
    <mergeCell ref="F5:F7"/>
    <mergeCell ref="G5:G7"/>
    <mergeCell ref="H4: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涌出酒的泉水</cp:lastModifiedBy>
  <cp:lastPrinted>2018-06-07T06:17:20Z</cp:lastPrinted>
  <dcterms:created xsi:type="dcterms:W3CDTF">2011-12-26T04:36:18Z</dcterms:created>
  <dcterms:modified xsi:type="dcterms:W3CDTF">2021-01-15T08:10:47Z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ies>
</file>