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tabRatio="828" firstSheet="16" activeTab="26"/>
  </bookViews>
  <sheets>
    <sheet name="部门收支总表" sheetId="1" r:id="rId1"/>
    <sheet name="部门收入总表" sheetId="2" r:id="rId2"/>
    <sheet name="部门支出总表 " sheetId="3" r:id="rId3"/>
    <sheet name="部门支出总表（分类）" sheetId="4" r:id="rId4"/>
    <sheet name="支出分类(政府预算)" sheetId="5" r:id="rId5"/>
    <sheet name="基本-工资福利" sheetId="6" r:id="rId6"/>
    <sheet name="工资福利(政府预算)" sheetId="7" r:id="rId7"/>
    <sheet name="基本-一般商品服务" sheetId="8" r:id="rId8"/>
    <sheet name="商品服务(政府预算)" sheetId="9" r:id="rId9"/>
    <sheet name="基本-个人和家庭" sheetId="10" r:id="rId10"/>
    <sheet name="个人家庭(政府预算)" sheetId="11" r:id="rId11"/>
    <sheet name="财政拨款收支总表" sheetId="12" r:id="rId12"/>
    <sheet name="一般预算支出" sheetId="13" r:id="rId13"/>
    <sheet name="一般预算基本支出表" sheetId="14" r:id="rId14"/>
    <sheet name="一般-工资福利" sheetId="15" r:id="rId15"/>
    <sheet name="工资福利(政府预算)(2)" sheetId="16" r:id="rId16"/>
    <sheet name="一般-商品和服务" sheetId="17" r:id="rId17"/>
    <sheet name="商品服务(政府预算)(2)" sheetId="18" r:id="rId18"/>
    <sheet name="一般-个人和家庭" sheetId="19" r:id="rId19"/>
    <sheet name="个人家庭(政府预算)(2)" sheetId="20" r:id="rId20"/>
    <sheet name="项目明细表" sheetId="21" r:id="rId21"/>
    <sheet name="政府性基金" sheetId="22" r:id="rId22"/>
    <sheet name="政府性基金(政府预算)" sheetId="23" r:id="rId23"/>
    <sheet name="专户" sheetId="24" r:id="rId24"/>
    <sheet name="专户(政府预算)" sheetId="25" r:id="rId25"/>
    <sheet name="经费拔款" sheetId="26" r:id="rId26"/>
    <sheet name="三公" sheetId="27" r:id="rId27"/>
    <sheet name="经费拨款(政府预算)" sheetId="28" r:id="rId28"/>
    <sheet name="整体绩效" sheetId="29" r:id="rId29"/>
    <sheet name="项目绩效" sheetId="30" r:id="rId30"/>
  </sheets>
  <definedNames>
    <definedName name="_xlnm.Print_Area" localSheetId="1">'部门收入总表'!$A$1:$M$7</definedName>
    <definedName name="_xlnm.Print_Area" localSheetId="0">'部门收支总表'!$A$1:$H$28</definedName>
    <definedName name="_xlnm.Print_Area" localSheetId="2">'部门支出总表 '!$A$1:$P$10</definedName>
    <definedName name="_xlnm.Print_Area" localSheetId="3">'部门支出总表（分类）'!$A$1:$U$11</definedName>
    <definedName name="_xlnm.Print_Area" localSheetId="11">'财政拨款收支总表'!$A$1:$F$26</definedName>
    <definedName name="_xlnm.Print_Area" localSheetId="10">'个人家庭(政府预算)'!$A$1:$K$10</definedName>
    <definedName name="_xlnm.Print_Area" localSheetId="19">'个人家庭(政府预算)(2)'!$A$1:$K$10</definedName>
    <definedName name="_xlnm.Print_Area" localSheetId="6">'工资福利(政府预算)'!$A$1:$N$10</definedName>
    <definedName name="_xlnm.Print_Area" localSheetId="15">'工资福利(政府预算)(2)'!$A$1:$N$10</definedName>
    <definedName name="_xlnm.Print_Area" localSheetId="9">'基本-个人和家庭'!$A$1:$L$11</definedName>
    <definedName name="_xlnm.Print_Area" localSheetId="5">'基本-工资福利'!$A$1:$AA$11</definedName>
    <definedName name="_xlnm.Print_Area" localSheetId="7">'基本-一般商品服务'!$A$1:$Z$11</definedName>
    <definedName name="_xlnm.Print_Area" localSheetId="25">'经费拔款'!$A$1:$V$11</definedName>
    <definedName name="_xlnm.Print_Area" localSheetId="27">'经费拨款(政府预算)'!$A$1:$U$10</definedName>
    <definedName name="_xlnm.Print_Area" localSheetId="26">'三公'!$A$1:$O$8</definedName>
    <definedName name="_xlnm.Print_Area" localSheetId="8">'商品服务(政府预算)'!$A$1:$T$10</definedName>
    <definedName name="_xlnm.Print_Area" localSheetId="17">'商品服务(政府预算)(2)'!$A$1:$T$10</definedName>
    <definedName name="_xlnm.Print_Area" localSheetId="29">'项目绩效'!$A$1:$N$7</definedName>
    <definedName name="_xlnm.Print_Area" localSheetId="20">'项目明细表'!$A$1:$N$7</definedName>
    <definedName name="_xlnm.Print_Area" localSheetId="18">'一般-个人和家庭'!$A$1:$L$11</definedName>
    <definedName name="_xlnm.Print_Area" localSheetId="14">'一般-工资福利'!$A$1:$AA$11</definedName>
    <definedName name="_xlnm.Print_Area" localSheetId="16">'一般-商品和服务'!$A$1:$Z$11</definedName>
    <definedName name="_xlnm.Print_Area" localSheetId="13">'一般预算基本支出表'!$A$1:$I$11</definedName>
    <definedName name="_xlnm.Print_Area" localSheetId="12">'一般预算支出'!$A$1:$S$11</definedName>
    <definedName name="_xlnm.Print_Area" localSheetId="28">'整体绩效'!$A$1:$I$7</definedName>
    <definedName name="_xlnm.Print_Area" localSheetId="21">'政府性基金'!$A$1:$U$8</definedName>
    <definedName name="_xlnm.Print_Area" localSheetId="22">'政府性基金(政府预算)'!$A$1:$U$7</definedName>
    <definedName name="_xlnm.Print_Area" localSheetId="4">'支出分类(政府预算)'!$1:$10</definedName>
    <definedName name="_xlnm.Print_Area" localSheetId="23">'专户'!$A$1:$U$8</definedName>
    <definedName name="_xlnm.Print_Area" localSheetId="24">'专户(政府预算)'!$A$1:$U$7</definedName>
    <definedName name="_xlnm.Print_Area">#N/A</definedName>
    <definedName name="_xlnm.Print_Titles" localSheetId="1">'部门收入总表'!$1:$6</definedName>
    <definedName name="_xlnm.Print_Titles" localSheetId="0">'部门收支总表'!$1:$5</definedName>
    <definedName name="_xlnm.Print_Titles" localSheetId="11">'财政拨款收支总表'!$1:$5</definedName>
    <definedName name="_xlnm.Print_Titles" localSheetId="10">'个人家庭(政府预算)'!$1:$6</definedName>
    <definedName name="_xlnm.Print_Titles" localSheetId="19">'个人家庭(政府预算)(2)'!$1:$6</definedName>
    <definedName name="_xlnm.Print_Titles" localSheetId="6">'工资福利(政府预算)'!$1:$6</definedName>
    <definedName name="_xlnm.Print_Titles" localSheetId="15">'工资福利(政府预算)(2)'!$1:$6</definedName>
    <definedName name="_xlnm.Print_Titles" localSheetId="27">'经费拨款(政府预算)'!$1:$6</definedName>
    <definedName name="_xlnm.Print_Titles" localSheetId="8">'商品服务(政府预算)'!$1:$6</definedName>
    <definedName name="_xlnm.Print_Titles" localSheetId="17">'商品服务(政府预算)(2)'!$1:$6</definedName>
    <definedName name="_xlnm.Print_Titles" localSheetId="22">'政府性基金(政府预算)'!$1:$6</definedName>
    <definedName name="_xlnm.Print_Titles" localSheetId="4">'支出分类(政府预算)'!$1:$6</definedName>
    <definedName name="_xlnm.Print_Titles" localSheetId="24">'专户(政府预算)'!$2:$6</definedName>
    <definedName name="_xlnm.Print_Titles">#N/A</definedName>
  </definedNames>
  <calcPr fullCalcOnLoad="1"/>
</workbook>
</file>

<file path=xl/sharedStrings.xml><?xml version="1.0" encoding="utf-8"?>
<sst xmlns="http://schemas.openxmlformats.org/spreadsheetml/2006/main" count="887" uniqueCount="300">
  <si>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</si>
  <si>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</si>
  <si>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</si>
  <si>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</si>
  <si>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</si>
  <si>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</si>
  <si>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</si>
  <si>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</si>
  <si>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</si>
  <si>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</si>
  <si>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</si>
  <si>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</si>
  <si>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</si>
  <si>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</si>
  <si>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</si>
  <si>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</si>
  <si>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</si>
  <si>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</si>
  <si>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</si>
  <si>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</si>
  <si>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</si>
  <si>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</si>
  <si>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</si>
  <si>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</si>
  <si>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</si>
  <si>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</si>
  <si>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</si>
  <si>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</si>
  <si>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</si>
  <si>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</si>
  <si>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</si>
  <si>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</si>
  <si>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</si>
  <si>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</si>
  <si>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</si>
  <si>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</si>
  <si>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</si>
  <si>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</si>
  <si>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</si>
  <si>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八、医疗健康支出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</si>
  <si>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</si>
  <si>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</si>
  <si>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</si>
  <si>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</si>
  <si>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</si>
  <si>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</si>
  <si>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</si>
  <si>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</si>
  <si>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</si>
  <si>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</si>
  <si>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</si>
  <si>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</si>
  <si>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</si>
  <si>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</si>
  <si>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</si>
  <si>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</si>
  <si>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</si>
  <si>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</si>
  <si>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</si>
  <si>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</si>
  <si>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</si>
  <si>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十五、自然资源海洋气象等支出</t>
  </si>
  <si>
    <t>五、上级上缴支出</t>
  </si>
  <si>
    <t>十五、其他支出</t>
  </si>
  <si>
    <t>十六、住房保障支出</t>
  </si>
  <si>
    <t>十七、粮油物资储备支出</t>
  </si>
  <si>
    <t>十八、灾害防治及应急管理支出</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</si>
  <si>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</si>
  <si>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</si>
  <si>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</si>
  <si>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</si>
  <si>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</si>
  <si>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</si>
  <si>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</si>
  <si>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</si>
  <si>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</si>
  <si>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</si>
  <si>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</si>
  <si>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</si>
  <si>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</si>
  <si>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</si>
  <si>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</si>
  <si>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</si>
  <si>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</si>
  <si>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</si>
  <si>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</si>
  <si>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</si>
  <si>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</si>
  <si>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</si>
  <si>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</si>
  <si>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</si>
  <si>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</si>
  <si>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</si>
  <si>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表-03</t>
  </si>
  <si>
    <t>部门支出总表</t>
  </si>
  <si>
    <t>科目编码</t>
  </si>
  <si>
    <t>单位名称（功能科目）</t>
  </si>
  <si>
    <t>总  计</t>
  </si>
  <si>
    <t>类</t>
  </si>
  <si>
    <t>款</t>
  </si>
  <si>
    <t>项</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</si>
  <si>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</si>
  <si>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</si>
  <si>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</si>
  <si>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</si>
  <si>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</si>
  <si>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</si>
  <si>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</si>
  <si>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</si>
  <si>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</si>
  <si>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</si>
  <si>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</si>
  <si>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</si>
  <si>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</si>
  <si>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</si>
  <si>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</si>
  <si>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</si>
  <si>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</si>
  <si>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</si>
  <si>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</si>
  <si>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</si>
  <si>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</si>
  <si>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</si>
  <si>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</si>
  <si>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</si>
  <si>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</si>
  <si>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</si>
  <si>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</si>
  <si>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</si>
  <si>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</si>
  <si>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</si>
  <si>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</si>
  <si>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</si>
  <si>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</si>
  <si>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</si>
  <si>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</si>
  <si>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</si>
  <si>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</si>
  <si>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</si>
  <si>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</si>
  <si>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</si>
  <si>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</si>
  <si>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</si>
  <si>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</si>
  <si>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</si>
  <si>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</si>
  <si>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</si>
  <si>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</si>
  <si>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</si>
  <si>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</si>
  <si>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</si>
  <si>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</si>
  <si>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</si>
  <si>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</si>
  <si>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</si>
  <si>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</si>
  <si>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</si>
  <si>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</si>
  <si>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</si>
  <si>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</si>
  <si>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</si>
  <si>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01</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</si>
  <si>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</si>
  <si>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</si>
  <si>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</si>
  <si>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</si>
  <si>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</si>
  <si>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</si>
  <si>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</si>
  <si>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</si>
  <si>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</si>
  <si>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</si>
  <si>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</si>
  <si>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</si>
  <si>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</si>
  <si>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</si>
  <si>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</si>
  <si>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</si>
  <si>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</si>
  <si>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</si>
  <si>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</si>
  <si>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</si>
  <si>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</si>
  <si>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</si>
  <si>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</si>
  <si>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</si>
  <si>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</si>
  <si>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</si>
  <si>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</si>
  <si>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</si>
  <si>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</si>
  <si>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</si>
  <si>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</si>
  <si>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</si>
  <si>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</si>
  <si>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表-10</t>
  </si>
  <si>
    <t>对个人和家庭的补助支出预算表</t>
  </si>
  <si>
    <t>离退休费</t>
  </si>
  <si>
    <t>离休生活补贴</t>
  </si>
  <si>
    <t>老干费</t>
  </si>
  <si>
    <t>医疗费补助</t>
  </si>
  <si>
    <t>助学金</t>
  </si>
  <si>
    <t>表-11</t>
  </si>
  <si>
    <t>对个人和家庭的补助支出预算表（按政府预算）</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</si>
  <si>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</si>
  <si>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</si>
  <si>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</si>
  <si>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</si>
  <si>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</si>
  <si>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</si>
  <si>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</si>
  <si>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</si>
  <si>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</si>
  <si>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</si>
  <si>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</si>
  <si>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</si>
  <si>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</si>
  <si>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</si>
  <si>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</si>
  <si>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表-15</t>
  </si>
  <si>
    <t>一般预算拨款——工资福利支出预算表</t>
  </si>
  <si>
    <t>283</t>
  </si>
  <si>
    <t>岳阳县信访局</t>
  </si>
  <si>
    <t>201</t>
  </si>
  <si>
    <t>一般公共服务支出</t>
  </si>
  <si>
    <r>
      <t>0</t>
    </r>
    <r>
      <rPr>
        <sz val="10"/>
        <rFont val="宋体"/>
        <family val="0"/>
      </rPr>
      <t>3</t>
    </r>
  </si>
  <si>
    <t>政府办公厅（室）及相关机构事务</t>
  </si>
  <si>
    <r>
      <t>0</t>
    </r>
    <r>
      <rPr>
        <sz val="10"/>
        <rFont val="宋体"/>
        <family val="0"/>
      </rPr>
      <t>8</t>
    </r>
  </si>
  <si>
    <t>信访事务</t>
  </si>
  <si>
    <t>表-16</t>
  </si>
  <si>
    <t>一般预算拨款——工资福利支出预算表(按政府预算经济分类)</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</si>
  <si>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</si>
  <si>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</si>
  <si>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</si>
  <si>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</si>
  <si>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</si>
  <si>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</si>
  <si>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</si>
  <si>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</si>
  <si>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</si>
  <si>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</si>
  <si>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</si>
  <si>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</si>
  <si>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r>
      <t>2</t>
    </r>
    <r>
      <rPr>
        <sz val="10"/>
        <rFont val="宋体"/>
        <family val="0"/>
      </rPr>
      <t>010308</t>
    </r>
  </si>
  <si>
    <t>信访大厅及信访事务专项经费</t>
  </si>
  <si>
    <t>表-22</t>
  </si>
  <si>
    <t>政府性基金拨款支出预算表</t>
  </si>
  <si>
    <t xml:space="preserve">  说明：2020年未安排政府性基金拨款支出预算，故本表无数据</t>
  </si>
  <si>
    <t>表-23</t>
  </si>
  <si>
    <t>政府性基金拨款支出预算表(按政府预算经济分类)</t>
  </si>
  <si>
    <t>表-24</t>
  </si>
  <si>
    <t>纳入专户管理的非税收入拨款支出预算表</t>
  </si>
  <si>
    <t>说明：2020年未安排纳入专户管理的非税收入拨款支出预算，故本表无数据</t>
  </si>
  <si>
    <t>表-25</t>
  </si>
  <si>
    <t>纳入专户管理的非税收入拨款支出预算表(按政府预算经济分类)</t>
  </si>
  <si>
    <t>表-26</t>
  </si>
  <si>
    <t>经费拨款支出预算表</t>
  </si>
  <si>
    <t>附:一般预算拨款(补助)拨付方式</t>
  </si>
  <si>
    <t>下单位</t>
  </si>
  <si>
    <t>审批专款</t>
  </si>
  <si>
    <t>财政代扣</t>
  </si>
  <si>
    <t>表-28</t>
  </si>
  <si>
    <t>2020年“三公”经费预算公开表</t>
  </si>
  <si>
    <t xml:space="preserve">单位名称
</t>
  </si>
  <si>
    <t>2019年"三公"经费预算支出</t>
  </si>
  <si>
    <t>2020年"三公"经费预算支出</t>
  </si>
  <si>
    <t>因公出国（境）费</t>
  </si>
  <si>
    <t>公务用车购置</t>
  </si>
  <si>
    <t>其他交通工具购置</t>
  </si>
  <si>
    <t xml:space="preserve"> </t>
  </si>
  <si>
    <t>表-27</t>
  </si>
  <si>
    <t>经费拨款支出预算表(按政府预算经济分类)</t>
  </si>
  <si>
    <t>表-29</t>
  </si>
  <si>
    <t>部门(单位)整体支出预算绩效目标申报表</t>
  </si>
  <si>
    <t>年度预算申请资金</t>
  </si>
  <si>
    <t>部门职能职责概述</t>
  </si>
  <si>
    <t>年度整体绩效目标</t>
  </si>
  <si>
    <t>年度整体绩效指标</t>
  </si>
  <si>
    <t>总额</t>
  </si>
  <si>
    <t>产出指标</t>
  </si>
  <si>
    <t>效益指标</t>
  </si>
  <si>
    <t>1、负责处理县内外群众给县委县政府的来信，接待群众来访，保证信访渠道畅通；2、承办、督办县委县政府领导同志交办及上级领导转批的信访事项督促有关批示件的落实情况；3、协调处理跨县市区、乡镇和跨部门的重要信访问题，协调处理群众赴京赴省县市上访和异常上访，协助处理集体上访和突发性群体事件。</t>
  </si>
  <si>
    <t>目标1：围绕“一条主线”。以扎实有效的工作举措，营造安全稳定的社会环境。                                                                                            目标2：落实“两个活动”。一是扎实开展信访“三无”单位创建活动。二是积极开展“人民来访满意窗口创建”活动。                                                                     目标3：抓好“三个重点”。一是规范接待劝返。二是推进稳控化解。三是夯实基层基础。                                                                     目标4：推动“四个加强”。 一是加强进京赴省访管控工作。二是加强信访积案化解。三是加强初信初访问题处理。四是加强信访干部队伍建设。</t>
  </si>
  <si>
    <t>成本指标控制在预算内；热情接访，及时排查，认真处理达到100%。</t>
  </si>
  <si>
    <t>规范信访秩序，依法打击违法信访效果明显；社会公众或服务对象满意度达到95%以上。</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</si>
  <si>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</si>
  <si>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</si>
  <si>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</si>
  <si>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</si>
  <si>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</si>
  <si>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</si>
  <si>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</si>
  <si>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</si>
  <si>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</si>
  <si>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</si>
  <si>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</si>
  <si>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</si>
  <si>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</si>
  <si>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</si>
  <si>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无重点项目，此表无数据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</si>
</sst>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00_);[Red]\(0.00\)"/>
    <numFmt numFmtId="179" formatCode="* #,##0.00;* \-#,##0.00;* &quot;&quot;??;@"/>
    <numFmt numFmtId="180" formatCode="#,##0.0000"/>
    <numFmt numFmtId="181" formatCode="#,##0.00_);[Red]\(#,##0.00\)"/>
    <numFmt numFmtId="182" formatCode="00"/>
    <numFmt numFmtId="183" formatCode="0000"/>
    <numFmt numFmtId="184" formatCode="0.00_ "/>
  </numFmts>
  <fonts count="33">
    <font>
      <sz val="12"/>
      <name val="宋体"/>
      <family val="0"/>
    </font>
    <font>
      <sz val="9"/>
      <name val="宋体"/>
      <family val="0"/>
    </font>
    <font>
      <sz val="10"/>
      <name val="宋体"/>
      <family val="0"/>
    </font>
    <font>
      <b/>
      <sz val="16"/>
      <name val="宋体"/>
      <family val="0"/>
    </font>
    <font>
      <b/>
      <sz val="10"/>
      <name val="宋体"/>
      <family val="0"/>
    </font>
    <font>
      <sz val="10"/>
      <color indexed="10"/>
      <name val="宋体"/>
      <family val="0"/>
    </font>
    <font>
      <b/>
      <sz val="18"/>
      <name val="宋体"/>
      <family val="0"/>
    </font>
    <font>
      <b/>
      <sz val="22"/>
      <name val="宋体"/>
      <family val="0"/>
    </font>
    <font>
      <sz val="11"/>
      <name val="宋体"/>
      <family val="0"/>
    </font>
    <font>
      <sz val="10"/>
      <color indexed="8"/>
      <name val="宋体"/>
      <family val="0"/>
    </font>
    <font>
      <sz val="16"/>
      <name val="黑体"/>
      <family val="3"/>
    </font>
    <font>
      <b/>
      <sz val="9"/>
      <name val="宋体"/>
      <family val="0"/>
    </font>
    <font>
      <sz val="18"/>
      <name val="方正小标宋_GBK"/>
      <family val="0"/>
    </font>
    <font>
      <sz val="11"/>
      <color indexed="8"/>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1"/>
      <color indexed="53"/>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0"/>
      <name val="Arial"/>
      <family val="2"/>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5">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right/>
      <top style="thin"/>
      <bottom/>
    </border>
    <border>
      <left style="thin"/>
      <right>
        <color indexed="63"/>
      </right>
      <top>
        <color indexed="63"/>
      </top>
      <bottom style="thin"/>
    </border>
    <border>
      <left>
        <color indexed="63"/>
      </left>
      <right style="thin"/>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0" fillId="0" borderId="1" applyNumberFormat="0" applyFill="0" applyAlignment="0" applyProtection="0"/>
    <xf numFmtId="0" fontId="30"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4"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24" fillId="0" borderId="0" applyNumberFormat="0" applyFill="0" applyBorder="0" applyAlignment="0" applyProtection="0"/>
    <xf numFmtId="0" fontId="27"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1" borderId="4" applyNumberFormat="0" applyAlignment="0" applyProtection="0"/>
    <xf numFmtId="0" fontId="29" fillId="12" borderId="5" applyNumberFormat="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3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8" borderId="0" applyNumberFormat="0" applyBorder="0" applyAlignment="0" applyProtection="0"/>
    <xf numFmtId="0" fontId="25" fillId="17" borderId="0" applyNumberFormat="0" applyBorder="0" applyAlignment="0" applyProtection="0"/>
    <xf numFmtId="0" fontId="18" fillId="11" borderId="7" applyNumberFormat="0" applyAlignment="0" applyProtection="0"/>
    <xf numFmtId="0" fontId="26" fillId="5" borderId="4" applyNumberFormat="0" applyAlignment="0" applyProtection="0"/>
    <xf numFmtId="0" fontId="17" fillId="0" borderId="0" applyNumberFormat="0" applyFill="0" applyBorder="0" applyAlignment="0" applyProtection="0"/>
    <xf numFmtId="0" fontId="13" fillId="3" borderId="8" applyNumberFormat="0" applyFont="0" applyAlignment="0" applyProtection="0"/>
  </cellStyleXfs>
  <cellXfs count="589">
    <xf numFmtId="0" fontId="0" fillId="0" borderId="0" xfId="0" applyAlignment="1">
      <alignment/>
    </xf>
    <xf numFmtId="0" fontId="1" fillId="0" borderId="0" xfId="59" applyFill="1">
      <alignment/>
      <protection/>
    </xf>
    <xf numFmtId="0" fontId="1" fillId="0" borderId="0" xfId="59">
      <alignment/>
      <protection/>
    </xf>
    <xf numFmtId="0" fontId="2" fillId="0" borderId="0" xfId="59" applyFont="1" applyAlignment="1">
      <alignment horizontal="center" vertical="center"/>
      <protection/>
    </xf>
    <xf numFmtId="0" fontId="2" fillId="0" borderId="0" xfId="59" applyNumberFormat="1" applyFont="1" applyAlignment="1">
      <alignment horizontal="center" vertical="center"/>
      <protection/>
    </xf>
    <xf numFmtId="0" fontId="4" fillId="11" borderId="9" xfId="59" applyNumberFormat="1" applyFont="1" applyFill="1" applyBorder="1" applyAlignment="1" applyProtection="1">
      <alignment horizontal="center" vertical="center" wrapText="1"/>
      <protection/>
    </xf>
    <xf numFmtId="0" fontId="4" fillId="11" borderId="9" xfId="59" applyNumberFormat="1" applyFont="1" applyFill="1" applyBorder="1" applyAlignment="1" applyProtection="1">
      <alignment vertical="center" wrapText="1"/>
      <protection/>
    </xf>
    <xf numFmtId="0" fontId="2" fillId="11" borderId="10" xfId="59" applyFont="1" applyFill="1" applyBorder="1" applyAlignment="1">
      <alignment horizontal="center" vertical="center"/>
      <protection/>
    </xf>
    <xf numFmtId="0" fontId="2" fillId="11" borderId="9" xfId="59" applyFont="1" applyFill="1" applyBorder="1" applyAlignment="1">
      <alignment horizontal="center" vertical="center"/>
      <protection/>
    </xf>
    <xf numFmtId="0" fontId="2" fillId="11" borderId="11" xfId="59" applyFont="1" applyFill="1" applyBorder="1" applyAlignment="1">
      <alignment horizontal="center" vertical="center"/>
      <protection/>
    </xf>
    <xf numFmtId="0" fontId="2" fillId="0" borderId="9" xfId="59" applyNumberFormat="1" applyFont="1" applyFill="1" applyBorder="1" applyAlignment="1" applyProtection="1">
      <alignment horizontal="left" vertical="center" wrapText="1"/>
      <protection/>
    </xf>
    <xf numFmtId="0" fontId="2" fillId="0" borderId="12" xfId="59" applyNumberFormat="1" applyFont="1" applyFill="1" applyBorder="1" applyAlignment="1" applyProtection="1">
      <alignment horizontal="center" vertical="center" wrapText="1"/>
      <protection locked="0"/>
    </xf>
    <xf numFmtId="176" fontId="2" fillId="0" borderId="13" xfId="59" applyNumberFormat="1" applyFont="1" applyFill="1" applyBorder="1" applyAlignment="1" applyProtection="1">
      <alignment horizontal="center" vertical="center" wrapText="1"/>
      <protection/>
    </xf>
    <xf numFmtId="176" fontId="2" fillId="0" borderId="9" xfId="59" applyNumberFormat="1" applyFont="1" applyFill="1" applyBorder="1" applyAlignment="1" applyProtection="1">
      <alignment horizontal="center" vertical="center" wrapText="1"/>
      <protection/>
    </xf>
    <xf numFmtId="49" fontId="5" fillId="0" borderId="12" xfId="59" applyNumberFormat="1" applyFont="1" applyFill="1" applyBorder="1" applyAlignment="1" applyProtection="1">
      <alignment horizontal="left" vertical="center" wrapText="1"/>
      <protection locked="0"/>
    </xf>
    <xf numFmtId="49" fontId="5" fillId="0" borderId="13" xfId="59" applyNumberFormat="1" applyFont="1" applyFill="1" applyBorder="1" applyAlignment="1" applyProtection="1">
      <alignment horizontal="left" vertical="center" wrapText="1"/>
      <protection locked="0"/>
    </xf>
    <xf numFmtId="0" fontId="2" fillId="0" borderId="0" xfId="59" applyFont="1" applyFill="1" applyAlignment="1">
      <alignment horizontal="center" vertical="center"/>
      <protection/>
    </xf>
    <xf numFmtId="0" fontId="2" fillId="0" borderId="0" xfId="59" applyNumberFormat="1" applyFont="1" applyFill="1" applyAlignment="1">
      <alignment horizontal="center" vertical="center"/>
      <protection/>
    </xf>
    <xf numFmtId="0" fontId="1" fillId="0" borderId="0" xfId="59" applyAlignment="1">
      <alignment horizontal="center"/>
      <protection/>
    </xf>
    <xf numFmtId="0" fontId="5" fillId="0" borderId="13" xfId="45" applyNumberFormat="1" applyFont="1" applyFill="1" applyBorder="1" applyAlignment="1" applyProtection="1">
      <alignment horizontal="left" vertical="center" wrapText="1"/>
      <protection locked="0"/>
    </xf>
    <xf numFmtId="49" fontId="5" fillId="0" borderId="14" xfId="59" applyNumberFormat="1" applyFont="1" applyFill="1" applyBorder="1" applyAlignment="1" applyProtection="1">
      <alignment horizontal="left" vertical="center" wrapText="1"/>
      <protection locked="0"/>
    </xf>
    <xf numFmtId="49" fontId="2" fillId="0" borderId="14" xfId="59" applyNumberFormat="1" applyFont="1" applyFill="1" applyBorder="1" applyAlignment="1" applyProtection="1">
      <alignment horizontal="left" vertical="center" wrapText="1"/>
      <protection locked="0"/>
    </xf>
    <xf numFmtId="0" fontId="0" fillId="0" borderId="0" xfId="0" applyFill="1" applyAlignment="1">
      <alignment/>
    </xf>
    <xf numFmtId="0" fontId="1" fillId="0" borderId="0" xfId="45" applyFill="1">
      <alignment/>
      <protection/>
    </xf>
    <xf numFmtId="0" fontId="1" fillId="0" borderId="0" xfId="45">
      <alignment/>
      <protection/>
    </xf>
    <xf numFmtId="0" fontId="2" fillId="0" borderId="0" xfId="45" applyFont="1" applyAlignment="1">
      <alignment horizontal="center" vertical="center"/>
      <protection/>
    </xf>
    <xf numFmtId="0" fontId="2" fillId="0" borderId="0" xfId="45" applyNumberFormat="1" applyFont="1" applyAlignment="1">
      <alignment horizontal="center" vertical="center"/>
      <protection/>
    </xf>
    <xf numFmtId="0" fontId="4" fillId="11" borderId="15" xfId="45" applyNumberFormat="1" applyFont="1" applyFill="1" applyBorder="1" applyAlignment="1" applyProtection="1">
      <alignment horizontal="center" vertical="center" wrapText="1"/>
      <protection/>
    </xf>
    <xf numFmtId="0" fontId="4" fillId="11" borderId="10" xfId="45" applyNumberFormat="1" applyFont="1" applyFill="1" applyBorder="1" applyAlignment="1" applyProtection="1">
      <alignment horizontal="center" vertical="center"/>
      <protection/>
    </xf>
    <xf numFmtId="0" fontId="4" fillId="11" borderId="16" xfId="45" applyNumberFormat="1" applyFont="1" applyFill="1" applyBorder="1" applyAlignment="1" applyProtection="1">
      <alignment horizontal="center" vertical="center"/>
      <protection/>
    </xf>
    <xf numFmtId="0" fontId="4" fillId="11" borderId="0" xfId="45" applyNumberFormat="1" applyFont="1" applyFill="1" applyAlignment="1" applyProtection="1">
      <alignment horizontal="center" vertical="center" wrapText="1"/>
      <protection/>
    </xf>
    <xf numFmtId="0" fontId="2" fillId="11" borderId="10" xfId="45" applyFont="1" applyFill="1" applyBorder="1" applyAlignment="1">
      <alignment horizontal="center" vertical="center"/>
      <protection/>
    </xf>
    <xf numFmtId="0" fontId="2" fillId="11" borderId="11" xfId="45" applyFont="1" applyFill="1" applyBorder="1" applyAlignment="1">
      <alignment horizontal="center" vertical="center"/>
      <protection/>
    </xf>
    <xf numFmtId="0" fontId="2" fillId="0" borderId="13" xfId="45" applyNumberFormat="1" applyFont="1" applyFill="1" applyBorder="1" applyAlignment="1" applyProtection="1">
      <alignment horizontal="left" vertical="center" wrapText="1"/>
      <protection/>
    </xf>
    <xf numFmtId="176" fontId="2" fillId="0" borderId="13" xfId="45" applyNumberFormat="1" applyFont="1" applyFill="1" applyBorder="1" applyAlignment="1" applyProtection="1">
      <alignment horizontal="center" vertical="center" wrapText="1"/>
      <protection/>
    </xf>
    <xf numFmtId="0" fontId="2" fillId="0" borderId="13" xfId="45" applyNumberFormat="1" applyFont="1" applyFill="1" applyBorder="1" applyAlignment="1" applyProtection="1">
      <alignment horizontal="left" vertical="center" wrapText="1"/>
      <protection locked="0"/>
    </xf>
    <xf numFmtId="0" fontId="2" fillId="0" borderId="0" xfId="45" applyFont="1" applyFill="1" applyAlignment="1">
      <alignment horizontal="center" vertical="center"/>
      <protection/>
    </xf>
    <xf numFmtId="0" fontId="2" fillId="0" borderId="0" xfId="45" applyNumberFormat="1" applyFont="1" applyFill="1" applyAlignment="1">
      <alignment horizontal="center" vertical="center"/>
      <protection/>
    </xf>
    <xf numFmtId="0" fontId="1" fillId="0" borderId="0" xfId="45" applyAlignment="1">
      <alignment horizontal="center"/>
      <protection/>
    </xf>
    <xf numFmtId="0" fontId="4" fillId="11" borderId="17" xfId="45" applyNumberFormat="1" applyFont="1" applyFill="1" applyBorder="1" applyAlignment="1" applyProtection="1">
      <alignment horizontal="center" vertical="center"/>
      <protection/>
    </xf>
    <xf numFmtId="0" fontId="2" fillId="0" borderId="9" xfId="45" applyNumberFormat="1" applyFont="1" applyFill="1" applyBorder="1" applyAlignment="1" applyProtection="1">
      <alignment horizontal="left" vertical="center" wrapText="1"/>
      <protection locked="0"/>
    </xf>
    <xf numFmtId="0" fontId="6" fillId="0" borderId="0" xfId="0" applyFont="1" applyAlignment="1">
      <alignment vertical="center"/>
    </xf>
    <xf numFmtId="0" fontId="2" fillId="0" borderId="9" xfId="0" applyFont="1" applyFill="1" applyBorder="1" applyAlignment="1">
      <alignment horizontal="center" vertical="center" wrapText="1"/>
    </xf>
    <xf numFmtId="0" fontId="2" fillId="11" borderId="9" xfId="49" applyFont="1" applyFill="1" applyBorder="1" applyAlignment="1">
      <alignment horizontal="center" vertical="center" wrapText="1"/>
      <protection/>
    </xf>
    <xf numFmtId="49" fontId="2" fillId="11" borderId="9" xfId="51" applyNumberFormat="1" applyFont="1" applyFill="1" applyBorder="1" applyAlignment="1" applyProtection="1">
      <alignment horizontal="center" vertical="center" wrapText="1"/>
      <protection/>
    </xf>
    <xf numFmtId="177" fontId="2" fillId="0" borderId="17"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0" fillId="0" borderId="9" xfId="0" applyNumberFormat="1" applyBorder="1" applyAlignment="1">
      <alignment horizontal="center" vertical="center"/>
    </xf>
    <xf numFmtId="177" fontId="2" fillId="0" borderId="9" xfId="0" applyNumberFormat="1" applyFont="1" applyFill="1" applyBorder="1" applyAlignment="1">
      <alignment horizontal="right" wrapText="1"/>
    </xf>
    <xf numFmtId="177" fontId="0" fillId="0" borderId="9" xfId="0" applyNumberFormat="1" applyBorder="1" applyAlignment="1">
      <alignment/>
    </xf>
    <xf numFmtId="0" fontId="2" fillId="0" borderId="0" xfId="0" applyFont="1" applyAlignment="1">
      <alignment vertical="center"/>
    </xf>
    <xf numFmtId="0" fontId="1" fillId="0" borderId="0" xfId="46" applyFill="1">
      <alignment vertical="center"/>
      <protection/>
    </xf>
    <xf numFmtId="0" fontId="1" fillId="0" borderId="0" xfId="46">
      <alignment vertical="center"/>
      <protection/>
    </xf>
    <xf numFmtId="0" fontId="1" fillId="0" borderId="0" xfId="46" applyAlignment="1">
      <alignment horizontal="center" vertical="center"/>
      <protection/>
    </xf>
    <xf numFmtId="0" fontId="1" fillId="11" borderId="11" xfId="46" applyFill="1" applyBorder="1" applyAlignment="1">
      <alignment horizontal="center" vertical="center" wrapText="1"/>
      <protection/>
    </xf>
    <xf numFmtId="0" fontId="1" fillId="11" borderId="10" xfId="46" applyFill="1" applyBorder="1" applyAlignment="1">
      <alignment horizontal="center" vertical="center" wrapText="1"/>
      <protection/>
    </xf>
    <xf numFmtId="0" fontId="1" fillId="0" borderId="9" xfId="46" applyNumberFormat="1" applyFont="1" applyFill="1" applyBorder="1" applyAlignment="1" applyProtection="1">
      <alignment vertical="center" wrapText="1"/>
      <protection/>
    </xf>
    <xf numFmtId="176" fontId="1" fillId="0" borderId="13" xfId="46" applyNumberFormat="1" applyFont="1" applyFill="1" applyBorder="1" applyAlignment="1" applyProtection="1">
      <alignment horizontal="center" vertical="center" wrapText="1"/>
      <protection/>
    </xf>
    <xf numFmtId="0" fontId="2" fillId="0" borderId="9" xfId="42" applyFont="1" applyBorder="1" applyAlignment="1" applyProtection="1">
      <alignment horizontal="center" vertical="center" wrapText="1"/>
      <protection locked="0"/>
    </xf>
    <xf numFmtId="176" fontId="1" fillId="0" borderId="13" xfId="46" applyNumberFormat="1" applyFont="1" applyFill="1" applyBorder="1" applyAlignment="1" applyProtection="1">
      <alignment horizontal="center" vertical="center" wrapText="1"/>
      <protection locked="0"/>
    </xf>
    <xf numFmtId="176" fontId="1" fillId="0" borderId="9" xfId="46" applyNumberFormat="1" applyFont="1" applyFill="1" applyBorder="1" applyAlignment="1" applyProtection="1">
      <alignment horizontal="center" vertical="center" wrapText="1"/>
      <protection/>
    </xf>
    <xf numFmtId="0" fontId="1" fillId="0" borderId="0" xfId="46" applyFont="1" applyAlignment="1">
      <alignment horizontal="right" vertical="center"/>
      <protection/>
    </xf>
    <xf numFmtId="178" fontId="1" fillId="0" borderId="12" xfId="46" applyNumberFormat="1" applyFont="1" applyFill="1" applyBorder="1" applyAlignment="1" applyProtection="1">
      <alignment horizontal="center" vertical="center" wrapText="1"/>
      <protection/>
    </xf>
    <xf numFmtId="178" fontId="1" fillId="0" borderId="13" xfId="46" applyNumberFormat="1" applyFont="1" applyFill="1" applyBorder="1" applyAlignment="1" applyProtection="1">
      <alignment horizontal="center" vertical="center" wrapText="1"/>
      <protection locked="0"/>
    </xf>
    <xf numFmtId="178" fontId="1" fillId="0" borderId="9" xfId="46" applyNumberFormat="1" applyFont="1" applyFill="1" applyBorder="1" applyAlignment="1" applyProtection="1">
      <alignment horizontal="center" vertical="center" wrapText="1"/>
      <protection/>
    </xf>
    <xf numFmtId="4" fontId="1" fillId="0" borderId="0" xfId="46" applyNumberFormat="1" applyFont="1" applyFill="1" applyAlignment="1" applyProtection="1">
      <alignment vertical="center"/>
      <protection/>
    </xf>
    <xf numFmtId="0" fontId="2" fillId="11" borderId="0" xfId="47" applyFont="1" applyFill="1" applyAlignment="1">
      <alignment vertical="center"/>
      <protection/>
    </xf>
    <xf numFmtId="0" fontId="1" fillId="0" borderId="0" xfId="47" applyFill="1" applyAlignment="1">
      <alignment vertical="center"/>
      <protection/>
    </xf>
    <xf numFmtId="0" fontId="1" fillId="0" borderId="0" xfId="47" applyAlignment="1">
      <alignment horizontal="center" vertical="center" wrapText="1"/>
      <protection/>
    </xf>
    <xf numFmtId="0" fontId="1" fillId="0" borderId="0" xfId="47">
      <alignment vertical="center"/>
      <protection/>
    </xf>
    <xf numFmtId="0" fontId="1" fillId="0" borderId="0" xfId="47" applyNumberFormat="1" applyFont="1" applyFill="1" applyAlignment="1" applyProtection="1">
      <alignment vertical="center"/>
      <protection/>
    </xf>
    <xf numFmtId="0" fontId="2" fillId="11" borderId="9" xfId="47" applyFont="1" applyFill="1" applyBorder="1" applyAlignment="1">
      <alignment horizontal="centerContinuous" vertical="center"/>
      <protection/>
    </xf>
    <xf numFmtId="0" fontId="2" fillId="11" borderId="9" xfId="47" applyNumberFormat="1" applyFont="1" applyFill="1" applyBorder="1" applyAlignment="1" applyProtection="1">
      <alignment horizontal="centerContinuous" vertical="center"/>
      <protection/>
    </xf>
    <xf numFmtId="0" fontId="2" fillId="11" borderId="9" xfId="47" applyFont="1" applyFill="1" applyBorder="1" applyAlignment="1">
      <alignment horizontal="center" vertical="center" wrapText="1"/>
      <protection/>
    </xf>
    <xf numFmtId="177" fontId="2" fillId="11" borderId="9" xfId="47" applyNumberFormat="1" applyFont="1" applyFill="1" applyBorder="1" applyAlignment="1">
      <alignment horizontal="center" vertical="center" wrapText="1"/>
      <protection/>
    </xf>
    <xf numFmtId="49" fontId="1" fillId="0" borderId="9" xfId="47" applyNumberFormat="1" applyFont="1" applyFill="1" applyBorder="1" applyAlignment="1" applyProtection="1">
      <alignment horizontal="center" vertical="center" wrapText="1"/>
      <protection/>
    </xf>
    <xf numFmtId="177" fontId="1" fillId="0" borderId="9" xfId="47" applyNumberFormat="1" applyFont="1" applyFill="1" applyBorder="1" applyAlignment="1" applyProtection="1">
      <alignment horizontal="center" vertical="center" wrapText="1"/>
      <protection/>
    </xf>
    <xf numFmtId="0" fontId="1" fillId="0" borderId="9" xfId="47" applyFill="1" applyBorder="1" applyAlignment="1">
      <alignment horizontal="center" vertical="center" wrapText="1"/>
      <protection/>
    </xf>
    <xf numFmtId="49" fontId="1" fillId="0" borderId="9" xfId="47" applyNumberFormat="1" applyFill="1" applyBorder="1" applyAlignment="1">
      <alignment horizontal="center" vertical="center" wrapText="1"/>
      <protection/>
    </xf>
    <xf numFmtId="49" fontId="2" fillId="11" borderId="9" xfId="49" applyNumberFormat="1" applyFont="1" applyFill="1" applyBorder="1" applyAlignment="1">
      <alignment horizontal="center" vertical="center" wrapText="1"/>
      <protection/>
    </xf>
    <xf numFmtId="0" fontId="1" fillId="0" borderId="0" xfId="47" applyFill="1" applyAlignment="1">
      <alignment horizontal="center" vertical="center" wrapText="1"/>
      <protection/>
    </xf>
    <xf numFmtId="0" fontId="2" fillId="0" borderId="9" xfId="47" applyFont="1" applyFill="1" applyBorder="1" applyAlignment="1">
      <alignment horizontal="center" vertical="center" wrapText="1"/>
      <protection/>
    </xf>
    <xf numFmtId="0" fontId="1" fillId="0" borderId="0" xfId="47" applyNumberFormat="1" applyFont="1" applyFill="1" applyAlignment="1" applyProtection="1">
      <alignment horizontal="center" vertical="center" wrapText="1"/>
      <protection/>
    </xf>
    <xf numFmtId="0" fontId="1" fillId="0" borderId="18" xfId="47" applyBorder="1" applyAlignment="1">
      <alignment horizontal="right" vertical="center"/>
      <protection/>
    </xf>
    <xf numFmtId="0" fontId="2" fillId="11" borderId="0" xfId="47" applyFont="1" applyFill="1" applyAlignment="1">
      <alignment horizontal="center" vertical="center"/>
      <protection/>
    </xf>
    <xf numFmtId="177" fontId="1" fillId="0" borderId="9" xfId="47" applyNumberFormat="1" applyFill="1" applyBorder="1" applyAlignment="1">
      <alignment horizontal="center" vertical="center" wrapText="1"/>
      <protection/>
    </xf>
    <xf numFmtId="177" fontId="1" fillId="0" borderId="9" xfId="47" applyNumberFormat="1" applyBorder="1" applyAlignment="1">
      <alignment horizontal="center" vertical="center" wrapText="1"/>
      <protection/>
    </xf>
    <xf numFmtId="49"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right" wrapText="1"/>
    </xf>
    <xf numFmtId="0" fontId="1" fillId="0" borderId="0" xfId="48" applyFill="1">
      <alignment vertical="center"/>
      <protection/>
    </xf>
    <xf numFmtId="0" fontId="1" fillId="0" borderId="0" xfId="48">
      <alignment vertical="center"/>
      <protection/>
    </xf>
    <xf numFmtId="0" fontId="2" fillId="0" borderId="0" xfId="48" applyFont="1" applyAlignment="1">
      <alignment horizontal="center" vertical="center" wrapText="1"/>
      <protection/>
    </xf>
    <xf numFmtId="0" fontId="2" fillId="11" borderId="18" xfId="48" applyFont="1" applyFill="1" applyBorder="1" applyAlignment="1">
      <alignment horizontal="center" vertical="center" wrapText="1"/>
      <protection/>
    </xf>
    <xf numFmtId="0" fontId="2" fillId="11" borderId="10" xfId="48" applyFont="1" applyFill="1" applyBorder="1" applyAlignment="1">
      <alignment horizontal="center" vertical="center" wrapText="1"/>
      <protection/>
    </xf>
    <xf numFmtId="0" fontId="2" fillId="11" borderId="11" xfId="48" applyFont="1" applyFill="1" applyBorder="1" applyAlignment="1">
      <alignment horizontal="center" vertical="center" wrapText="1"/>
      <protection/>
    </xf>
    <xf numFmtId="49" fontId="2" fillId="0" borderId="13" xfId="48" applyNumberFormat="1" applyFont="1" applyFill="1" applyBorder="1" applyAlignment="1" applyProtection="1">
      <alignment horizontal="center" vertical="center" wrapText="1"/>
      <protection/>
    </xf>
    <xf numFmtId="49" fontId="2" fillId="0" borderId="9" xfId="48" applyNumberFormat="1" applyFont="1" applyFill="1" applyBorder="1" applyAlignment="1" applyProtection="1">
      <alignment horizontal="center" vertical="center" wrapText="1"/>
      <protection/>
    </xf>
    <xf numFmtId="49" fontId="2" fillId="0" borderId="12" xfId="48" applyNumberFormat="1" applyFont="1" applyFill="1" applyBorder="1" applyAlignment="1" applyProtection="1">
      <alignment horizontal="left" vertical="center" wrapText="1"/>
      <protection/>
    </xf>
    <xf numFmtId="0" fontId="2" fillId="0" borderId="13" xfId="48" applyNumberFormat="1" applyFont="1" applyFill="1" applyBorder="1" applyAlignment="1" applyProtection="1">
      <alignment horizontal="left" vertical="center" wrapText="1"/>
      <protection/>
    </xf>
    <xf numFmtId="176" fontId="2" fillId="0" borderId="9" xfId="48" applyNumberFormat="1" applyFont="1" applyFill="1" applyBorder="1" applyAlignment="1" applyProtection="1">
      <alignment horizontal="right" vertical="center" wrapText="1"/>
      <protection/>
    </xf>
    <xf numFmtId="176" fontId="2" fillId="0" borderId="12" xfId="48" applyNumberFormat="1" applyFont="1" applyFill="1" applyBorder="1" applyAlignment="1" applyProtection="1">
      <alignment horizontal="right" vertical="center" wrapText="1"/>
      <protection/>
    </xf>
    <xf numFmtId="176" fontId="2" fillId="0" borderId="13" xfId="48" applyNumberFormat="1" applyFont="1" applyFill="1" applyBorder="1" applyAlignment="1" applyProtection="1">
      <alignment horizontal="right" vertical="center" wrapText="1"/>
      <protection/>
    </xf>
    <xf numFmtId="49" fontId="2" fillId="0" borderId="0" xfId="48" applyNumberFormat="1" applyFont="1" applyFill="1" applyAlignment="1">
      <alignment horizontal="center" vertical="center"/>
      <protection/>
    </xf>
    <xf numFmtId="0" fontId="2" fillId="0" borderId="0" xfId="48" applyFont="1" applyFill="1" applyAlignment="1">
      <alignment horizontal="left" vertical="center"/>
      <protection/>
    </xf>
    <xf numFmtId="179" fontId="2" fillId="0" borderId="0" xfId="48" applyNumberFormat="1" applyFont="1" applyFill="1" applyAlignment="1">
      <alignment horizontal="center" vertical="center"/>
      <protection/>
    </xf>
    <xf numFmtId="49" fontId="2" fillId="11" borderId="0" xfId="48" applyNumberFormat="1" applyFont="1" applyFill="1" applyAlignment="1">
      <alignment horizontal="center" vertical="center"/>
      <protection/>
    </xf>
    <xf numFmtId="179" fontId="2" fillId="11" borderId="0" xfId="48" applyNumberFormat="1" applyFont="1" applyFill="1" applyAlignment="1">
      <alignment horizontal="center" vertical="center"/>
      <protection/>
    </xf>
    <xf numFmtId="0" fontId="2" fillId="11" borderId="0" xfId="48" applyFont="1" applyFill="1" applyAlignment="1">
      <alignment horizontal="left" vertical="center"/>
      <protection/>
    </xf>
    <xf numFmtId="0" fontId="1" fillId="0" borderId="0" xfId="48" applyFont="1" applyAlignment="1">
      <alignment horizontal="right" vertical="center" wrapText="1"/>
      <protection/>
    </xf>
    <xf numFmtId="179" fontId="2" fillId="11" borderId="0" xfId="48" applyNumberFormat="1" applyFont="1" applyFill="1" applyAlignment="1">
      <alignment vertical="center"/>
      <protection/>
    </xf>
    <xf numFmtId="0" fontId="1" fillId="0" borderId="18" xfId="48" applyFont="1" applyBorder="1" applyAlignment="1">
      <alignment horizontal="left" vertical="center" wrapText="1"/>
      <protection/>
    </xf>
    <xf numFmtId="0" fontId="2" fillId="11" borderId="0" xfId="48" applyFont="1" applyFill="1" applyAlignment="1">
      <alignment vertical="center"/>
      <protection/>
    </xf>
    <xf numFmtId="176" fontId="1" fillId="0" borderId="13" xfId="48" applyNumberFormat="1" applyFont="1" applyFill="1" applyBorder="1" applyAlignment="1" applyProtection="1">
      <alignment horizontal="right" vertical="center" wrapText="1"/>
      <protection/>
    </xf>
    <xf numFmtId="176" fontId="1" fillId="0" borderId="9" xfId="48" applyNumberFormat="1" applyFont="1" applyFill="1" applyBorder="1" applyAlignment="1" applyProtection="1">
      <alignment horizontal="right" vertical="center" wrapText="1"/>
      <protection/>
    </xf>
    <xf numFmtId="0" fontId="1" fillId="0" borderId="0" xfId="48" applyFont="1" applyFill="1" applyAlignment="1">
      <alignment horizontal="centerContinuous" vertical="center"/>
      <protection/>
    </xf>
    <xf numFmtId="0" fontId="1" fillId="0" borderId="0" xfId="48" applyFont="1" applyAlignment="1">
      <alignment horizontal="centerContinuous" vertical="center"/>
      <protection/>
    </xf>
    <xf numFmtId="0" fontId="6" fillId="0" borderId="0" xfId="0" applyFont="1" applyBorder="1" applyAlignment="1">
      <alignment vertical="center"/>
    </xf>
    <xf numFmtId="4" fontId="2" fillId="0" borderId="9" xfId="0" applyNumberFormat="1" applyFont="1" applyFill="1" applyBorder="1" applyAlignment="1">
      <alignment wrapText="1"/>
    </xf>
    <xf numFmtId="0" fontId="1" fillId="0" borderId="0" xfId="50" applyFill="1">
      <alignment vertical="center"/>
      <protection/>
    </xf>
    <xf numFmtId="0" fontId="1" fillId="0" borderId="0" xfId="50">
      <alignment vertical="center"/>
      <protection/>
    </xf>
    <xf numFmtId="0" fontId="2" fillId="0" borderId="0" xfId="50" applyFont="1" applyAlignment="1">
      <alignment horizontal="center" vertical="center" wrapText="1"/>
      <protection/>
    </xf>
    <xf numFmtId="0" fontId="2" fillId="11" borderId="11" xfId="50" applyFont="1" applyFill="1" applyBorder="1" applyAlignment="1">
      <alignment horizontal="centerContinuous" vertical="center"/>
      <protection/>
    </xf>
    <xf numFmtId="0" fontId="2" fillId="11" borderId="19" xfId="50" applyFont="1" applyFill="1" applyBorder="1" applyAlignment="1">
      <alignment horizontal="centerContinuous" vertical="center"/>
      <protection/>
    </xf>
    <xf numFmtId="0" fontId="2" fillId="11" borderId="20" xfId="50" applyFont="1" applyFill="1" applyBorder="1" applyAlignment="1">
      <alignment horizontal="centerContinuous" vertical="center"/>
      <protection/>
    </xf>
    <xf numFmtId="0" fontId="2" fillId="11" borderId="18" xfId="50" applyFont="1" applyFill="1" applyBorder="1" applyAlignment="1">
      <alignment horizontal="center" vertical="center" wrapText="1"/>
      <protection/>
    </xf>
    <xf numFmtId="0" fontId="2" fillId="11" borderId="10" xfId="50" applyFont="1" applyFill="1" applyBorder="1" applyAlignment="1">
      <alignment horizontal="center" vertical="center" wrapText="1"/>
      <protection/>
    </xf>
    <xf numFmtId="0" fontId="2" fillId="11" borderId="11" xfId="50" applyFont="1" applyFill="1" applyBorder="1" applyAlignment="1">
      <alignment horizontal="center" vertical="center" wrapText="1"/>
      <protection/>
    </xf>
    <xf numFmtId="49" fontId="2" fillId="0" borderId="13" xfId="50" applyNumberFormat="1" applyFont="1" applyFill="1" applyBorder="1" applyAlignment="1" applyProtection="1">
      <alignment horizontal="center" vertical="center" wrapText="1"/>
      <protection/>
    </xf>
    <xf numFmtId="49" fontId="2" fillId="0" borderId="9" xfId="50" applyNumberFormat="1" applyFont="1" applyFill="1" applyBorder="1" applyAlignment="1" applyProtection="1">
      <alignment horizontal="center" vertical="center" wrapText="1"/>
      <protection/>
    </xf>
    <xf numFmtId="49" fontId="2" fillId="0" borderId="12" xfId="50" applyNumberFormat="1" applyFont="1" applyFill="1" applyBorder="1" applyAlignment="1" applyProtection="1">
      <alignment horizontal="left" vertical="center" wrapText="1"/>
      <protection/>
    </xf>
    <xf numFmtId="0" fontId="2" fillId="0" borderId="9" xfId="50" applyNumberFormat="1" applyFont="1" applyFill="1" applyBorder="1" applyAlignment="1" applyProtection="1">
      <alignment horizontal="left" vertical="center" wrapText="1"/>
      <protection/>
    </xf>
    <xf numFmtId="176" fontId="2" fillId="0" borderId="12" xfId="50" applyNumberFormat="1" applyFont="1" applyFill="1" applyBorder="1" applyAlignment="1" applyProtection="1">
      <alignment horizontal="right" vertical="center" wrapText="1"/>
      <protection/>
    </xf>
    <xf numFmtId="176" fontId="2" fillId="0" borderId="13" xfId="50" applyNumberFormat="1" applyFont="1" applyFill="1" applyBorder="1" applyAlignment="1" applyProtection="1">
      <alignment horizontal="right" vertical="center" wrapText="1"/>
      <protection/>
    </xf>
    <xf numFmtId="49" fontId="2" fillId="0" borderId="0" xfId="50" applyNumberFormat="1" applyFont="1" applyFill="1" applyAlignment="1">
      <alignment horizontal="center" vertical="center"/>
      <protection/>
    </xf>
    <xf numFmtId="0" fontId="2" fillId="0" borderId="0" xfId="50" applyFont="1" applyFill="1" applyAlignment="1">
      <alignment horizontal="left" vertical="center"/>
      <protection/>
    </xf>
    <xf numFmtId="179" fontId="2" fillId="0" borderId="0" xfId="50" applyNumberFormat="1" applyFont="1" applyFill="1" applyAlignment="1">
      <alignment horizontal="center" vertical="center"/>
      <protection/>
    </xf>
    <xf numFmtId="179" fontId="2" fillId="11" borderId="0" xfId="50" applyNumberFormat="1" applyFont="1" applyFill="1" applyAlignment="1">
      <alignment horizontal="center" vertical="center"/>
      <protection/>
    </xf>
    <xf numFmtId="49" fontId="2" fillId="11" borderId="0" xfId="50" applyNumberFormat="1" applyFont="1" applyFill="1" applyAlignment="1">
      <alignment horizontal="center" vertical="center"/>
      <protection/>
    </xf>
    <xf numFmtId="0" fontId="2" fillId="11" borderId="0" xfId="50" applyFont="1" applyFill="1" applyAlignment="1">
      <alignment horizontal="left" vertical="center"/>
      <protection/>
    </xf>
    <xf numFmtId="176" fontId="2" fillId="0" borderId="9" xfId="50" applyNumberFormat="1" applyFont="1" applyFill="1" applyBorder="1" applyAlignment="1" applyProtection="1">
      <alignment horizontal="right" vertical="center" wrapText="1"/>
      <protection/>
    </xf>
    <xf numFmtId="0" fontId="1" fillId="0" borderId="0" xfId="50" applyFont="1" applyAlignment="1">
      <alignment horizontal="right" vertical="center" wrapText="1"/>
      <protection/>
    </xf>
    <xf numFmtId="179" fontId="2" fillId="11" borderId="0" xfId="50" applyNumberFormat="1" applyFont="1" applyFill="1" applyAlignment="1">
      <alignment vertical="center"/>
      <protection/>
    </xf>
    <xf numFmtId="0" fontId="1" fillId="0" borderId="18" xfId="50" applyFont="1" applyBorder="1" applyAlignment="1">
      <alignment horizontal="left" vertical="center" wrapText="1"/>
      <protection/>
    </xf>
    <xf numFmtId="0" fontId="2" fillId="11" borderId="0" xfId="50" applyFont="1" applyFill="1" applyAlignment="1">
      <alignment vertical="center"/>
      <protection/>
    </xf>
    <xf numFmtId="176" fontId="1" fillId="0" borderId="13" xfId="50" applyNumberFormat="1" applyFont="1" applyFill="1" applyBorder="1" applyAlignment="1" applyProtection="1">
      <alignment horizontal="right" vertical="center" wrapText="1"/>
      <protection/>
    </xf>
    <xf numFmtId="176" fontId="1" fillId="0" borderId="9" xfId="50" applyNumberFormat="1" applyFont="1" applyFill="1" applyBorder="1" applyAlignment="1" applyProtection="1">
      <alignment horizontal="right" vertical="center" wrapText="1"/>
      <protection/>
    </xf>
    <xf numFmtId="0" fontId="1" fillId="0" borderId="0" xfId="50" applyFont="1" applyFill="1" applyAlignment="1">
      <alignment horizontal="centerContinuous" vertical="center"/>
      <protection/>
    </xf>
    <xf numFmtId="0" fontId="1" fillId="0" borderId="0" xfId="50" applyFont="1" applyAlignment="1">
      <alignment horizontal="centerContinuous" vertical="center"/>
      <protection/>
    </xf>
    <xf numFmtId="0" fontId="1" fillId="0" borderId="0" xfId="53" applyFill="1">
      <alignment vertical="center"/>
      <protection/>
    </xf>
    <xf numFmtId="0" fontId="1" fillId="0" borderId="0" xfId="53">
      <alignment vertical="center"/>
      <protection/>
    </xf>
    <xf numFmtId="0" fontId="2" fillId="0" borderId="0" xfId="53" applyFont="1" applyAlignment="1">
      <alignment horizontal="right" vertical="center" wrapText="1"/>
      <protection/>
    </xf>
    <xf numFmtId="0" fontId="2" fillId="0" borderId="0" xfId="53" applyFont="1" applyAlignment="1">
      <alignment horizontal="center" vertical="center" wrapText="1"/>
      <protection/>
    </xf>
    <xf numFmtId="0" fontId="2" fillId="0" borderId="18" xfId="53" applyFont="1" applyBorder="1" applyAlignment="1">
      <alignment horizontal="left" vertical="center" wrapText="1"/>
      <protection/>
    </xf>
    <xf numFmtId="0" fontId="2" fillId="0" borderId="0" xfId="53" applyFont="1" applyAlignment="1">
      <alignment horizontal="left" vertical="center" wrapText="1"/>
      <protection/>
    </xf>
    <xf numFmtId="0" fontId="2" fillId="11" borderId="17" xfId="53" applyFont="1" applyFill="1" applyBorder="1" applyAlignment="1">
      <alignment horizontal="center" vertical="center" wrapText="1"/>
      <protection/>
    </xf>
    <xf numFmtId="0" fontId="2" fillId="11" borderId="11" xfId="53" applyFont="1" applyFill="1" applyBorder="1" applyAlignment="1">
      <alignment horizontal="center" vertical="center" wrapText="1"/>
      <protection/>
    </xf>
    <xf numFmtId="49" fontId="2" fillId="0" borderId="13" xfId="53" applyNumberFormat="1" applyFont="1" applyFill="1" applyBorder="1" applyAlignment="1" applyProtection="1">
      <alignment horizontal="left" vertical="center" wrapText="1"/>
      <protection locked="0"/>
    </xf>
    <xf numFmtId="49" fontId="2" fillId="0" borderId="13" xfId="53" applyNumberFormat="1" applyFont="1" applyFill="1" applyBorder="1" applyAlignment="1" applyProtection="1">
      <alignment horizontal="left" vertical="center"/>
      <protection locked="0"/>
    </xf>
    <xf numFmtId="0" fontId="2" fillId="0" borderId="9" xfId="40" applyFont="1" applyFill="1" applyBorder="1" applyAlignment="1" applyProtection="1">
      <alignment vertical="center"/>
      <protection locked="0"/>
    </xf>
    <xf numFmtId="176" fontId="2" fillId="0" borderId="12" xfId="53" applyNumberFormat="1" applyFont="1" applyFill="1" applyBorder="1" applyAlignment="1" applyProtection="1">
      <alignment horizontal="center" vertical="center" wrapText="1"/>
      <protection/>
    </xf>
    <xf numFmtId="176" fontId="2" fillId="0" borderId="9" xfId="53" applyNumberFormat="1" applyFont="1" applyFill="1" applyBorder="1" applyAlignment="1" applyProtection="1">
      <alignment horizontal="center" vertical="center" wrapText="1"/>
      <protection/>
    </xf>
    <xf numFmtId="177" fontId="2" fillId="0" borderId="9" xfId="40" applyNumberFormat="1" applyFont="1" applyFill="1" applyBorder="1" applyAlignment="1" applyProtection="1">
      <alignment horizontal="center" vertical="center"/>
      <protection locked="0"/>
    </xf>
    <xf numFmtId="176" fontId="2" fillId="0" borderId="13" xfId="53" applyNumberFormat="1" applyFont="1" applyFill="1" applyBorder="1" applyAlignment="1" applyProtection="1">
      <alignment horizontal="center" vertical="center" wrapText="1"/>
      <protection locked="0"/>
    </xf>
    <xf numFmtId="0" fontId="2" fillId="0" borderId="0" xfId="53" applyFont="1" applyFill="1" applyAlignment="1" applyProtection="1">
      <alignment horizontal="centerContinuous" vertical="center"/>
      <protection/>
    </xf>
    <xf numFmtId="0" fontId="2" fillId="0" borderId="0" xfId="53" applyFont="1" applyFill="1" applyAlignment="1">
      <alignment horizontal="centerContinuous" vertical="center"/>
      <protection/>
    </xf>
    <xf numFmtId="180" fontId="2" fillId="0" borderId="0" xfId="53" applyNumberFormat="1" applyFont="1" applyFill="1" applyAlignment="1" applyProtection="1">
      <alignment horizontal="centerContinuous" vertical="center"/>
      <protection/>
    </xf>
    <xf numFmtId="0" fontId="2" fillId="0" borderId="0" xfId="53" applyFont="1" applyAlignment="1">
      <alignment horizontal="centerContinuous" vertical="center"/>
      <protection/>
    </xf>
    <xf numFmtId="0" fontId="4" fillId="0" borderId="0" xfId="53" applyFont="1" applyFill="1" applyAlignment="1">
      <alignment horizontal="centerContinuous" vertical="center"/>
      <protection/>
    </xf>
    <xf numFmtId="0" fontId="2" fillId="0" borderId="0" xfId="53" applyNumberFormat="1" applyFont="1" applyFill="1" applyAlignment="1" applyProtection="1">
      <alignment vertical="center" wrapText="1"/>
      <protection/>
    </xf>
    <xf numFmtId="0" fontId="2" fillId="0" borderId="0" xfId="53" applyNumberFormat="1" applyFont="1" applyFill="1" applyAlignment="1" applyProtection="1">
      <alignment horizontal="right" vertical="center"/>
      <protection/>
    </xf>
    <xf numFmtId="0" fontId="2" fillId="0" borderId="18" xfId="53" applyNumberFormat="1" applyFont="1" applyFill="1" applyBorder="1" applyAlignment="1" applyProtection="1">
      <alignment wrapText="1"/>
      <protection/>
    </xf>
    <xf numFmtId="0" fontId="2" fillId="0" borderId="18" xfId="53" applyNumberFormat="1" applyFont="1" applyFill="1" applyBorder="1" applyAlignment="1" applyProtection="1">
      <alignment horizontal="right" vertical="center" wrapText="1"/>
      <protection/>
    </xf>
    <xf numFmtId="0" fontId="1" fillId="11" borderId="11" xfId="53" applyFill="1" applyBorder="1" applyAlignment="1">
      <alignment horizontal="center" vertical="center"/>
      <protection/>
    </xf>
    <xf numFmtId="0" fontId="2" fillId="11" borderId="9" xfId="53" applyFont="1" applyFill="1" applyBorder="1" applyAlignment="1">
      <alignment horizontal="center" vertical="center"/>
      <protection/>
    </xf>
    <xf numFmtId="176" fontId="2" fillId="0" borderId="9" xfId="53" applyNumberFormat="1" applyFont="1" applyFill="1" applyBorder="1" applyAlignment="1" applyProtection="1">
      <alignment horizontal="center" vertical="center" wrapText="1"/>
      <protection locked="0"/>
    </xf>
    <xf numFmtId="176" fontId="1" fillId="0" borderId="12" xfId="53" applyNumberFormat="1" applyFont="1" applyFill="1" applyBorder="1" applyAlignment="1" applyProtection="1">
      <alignment horizontal="center" vertical="center" wrapText="1"/>
      <protection locked="0"/>
    </xf>
    <xf numFmtId="4" fontId="2" fillId="0" borderId="9" xfId="0" applyNumberFormat="1" applyFont="1" applyFill="1" applyBorder="1" applyAlignment="1">
      <alignment horizontal="right" vertical="center" wrapText="1"/>
    </xf>
    <xf numFmtId="4" fontId="2" fillId="0" borderId="9" xfId="0" applyNumberFormat="1" applyFont="1" applyFill="1" applyBorder="1" applyAlignment="1" applyProtection="1">
      <alignment horizontal="right" vertical="center" wrapText="1"/>
      <protection/>
    </xf>
    <xf numFmtId="176" fontId="2" fillId="0" borderId="9" xfId="0" applyNumberFormat="1" applyFont="1" applyFill="1" applyBorder="1" applyAlignment="1" applyProtection="1">
      <alignment horizontal="right" vertical="center" wrapText="1"/>
      <protection/>
    </xf>
    <xf numFmtId="0" fontId="1" fillId="0" borderId="0" xfId="43" applyFill="1">
      <alignment vertical="center"/>
      <protection/>
    </xf>
    <xf numFmtId="0" fontId="2" fillId="0" borderId="0" xfId="43" applyFont="1" applyAlignment="1">
      <alignment horizontal="center" vertical="center"/>
      <protection/>
    </xf>
    <xf numFmtId="0" fontId="2" fillId="0" borderId="0" xfId="43" applyFont="1" applyAlignment="1">
      <alignment horizontal="centerContinuous" vertical="center"/>
      <protection/>
    </xf>
    <xf numFmtId="0" fontId="1" fillId="0" borderId="0" xfId="43">
      <alignment vertical="center"/>
      <protection/>
    </xf>
    <xf numFmtId="0" fontId="2" fillId="0" borderId="0" xfId="43" applyFont="1" applyFill="1" applyAlignment="1">
      <alignment horizontal="center" vertical="center"/>
      <protection/>
    </xf>
    <xf numFmtId="0" fontId="2" fillId="11" borderId="9" xfId="43" applyFont="1" applyFill="1" applyBorder="1" applyAlignment="1">
      <alignment horizontal="center" vertical="center" wrapText="1"/>
      <protection/>
    </xf>
    <xf numFmtId="0" fontId="2" fillId="11" borderId="11" xfId="43" applyFont="1" applyFill="1" applyBorder="1" applyAlignment="1">
      <alignment horizontal="center" vertical="center" wrapText="1"/>
      <protection/>
    </xf>
    <xf numFmtId="176" fontId="8" fillId="0" borderId="9" xfId="43" applyNumberFormat="1" applyFont="1" applyFill="1" applyBorder="1" applyAlignment="1">
      <alignment horizontal="right" vertical="center" wrapText="1"/>
      <protection/>
    </xf>
    <xf numFmtId="177" fontId="8" fillId="0" borderId="9" xfId="41" applyNumberFormat="1" applyFont="1" applyFill="1" applyBorder="1" applyAlignment="1">
      <alignment horizontal="center" vertical="center" wrapText="1"/>
      <protection/>
    </xf>
    <xf numFmtId="49" fontId="2" fillId="0" borderId="13" xfId="43" applyNumberFormat="1" applyFont="1" applyFill="1" applyBorder="1" applyAlignment="1" applyProtection="1">
      <alignment horizontal="center" vertical="center" wrapText="1"/>
      <protection/>
    </xf>
    <xf numFmtId="177" fontId="8" fillId="0" borderId="9" xfId="41" applyNumberFormat="1" applyFont="1" applyFill="1" applyBorder="1" applyAlignment="1" applyProtection="1">
      <alignment horizontal="center" vertical="center" wrapText="1"/>
      <protection locked="0"/>
    </xf>
    <xf numFmtId="176" fontId="1" fillId="0" borderId="9" xfId="43" applyNumberFormat="1" applyFill="1" applyBorder="1" applyAlignment="1" applyProtection="1">
      <alignment horizontal="right" vertical="center" wrapText="1"/>
      <protection locked="0"/>
    </xf>
    <xf numFmtId="180" fontId="2" fillId="0" borderId="0" xfId="43" applyNumberFormat="1" applyFont="1" applyFill="1" applyAlignment="1" applyProtection="1">
      <alignment horizontal="center" vertical="center"/>
      <protection/>
    </xf>
    <xf numFmtId="0" fontId="2" fillId="0" borderId="0" xfId="43" applyFont="1" applyBorder="1" applyAlignment="1">
      <alignment horizontal="center" vertical="center"/>
      <protection/>
    </xf>
    <xf numFmtId="4" fontId="2" fillId="0" borderId="17"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0" fontId="2" fillId="0" borderId="0" xfId="44" applyFont="1" applyFill="1" applyAlignment="1">
      <alignment horizontal="centerContinuous" vertical="center"/>
      <protection/>
    </xf>
    <xf numFmtId="0" fontId="2" fillId="0" borderId="0" xfId="44" applyFont="1" applyAlignment="1">
      <alignment horizontal="centerContinuous" vertical="center"/>
      <protection/>
    </xf>
    <xf numFmtId="0" fontId="2" fillId="0" borderId="0" xfId="44" applyFont="1" applyAlignment="1">
      <alignment horizontal="right" vertical="center" wrapText="1"/>
      <protection/>
    </xf>
    <xf numFmtId="0" fontId="2" fillId="0" borderId="18" xfId="44" applyFont="1" applyBorder="1" applyAlignment="1">
      <alignment horizontal="centerContinuous" vertical="center" wrapText="1"/>
      <protection/>
    </xf>
    <xf numFmtId="0" fontId="2" fillId="0" borderId="0" xfId="44" applyFont="1" applyAlignment="1">
      <alignment horizontal="left" vertical="center" wrapText="1"/>
      <protection/>
    </xf>
    <xf numFmtId="0" fontId="2" fillId="11" borderId="9" xfId="44" applyFont="1" applyFill="1" applyBorder="1" applyAlignment="1">
      <alignment horizontal="center" vertical="center" wrapText="1"/>
      <protection/>
    </xf>
    <xf numFmtId="177" fontId="2" fillId="11" borderId="9" xfId="44" applyNumberFormat="1" applyFont="1" applyFill="1" applyBorder="1" applyAlignment="1">
      <alignment horizontal="center" vertical="center" wrapText="1"/>
      <protection/>
    </xf>
    <xf numFmtId="49" fontId="2" fillId="0" borderId="9" xfId="51" applyNumberFormat="1" applyFont="1" applyFill="1" applyBorder="1" applyAlignment="1" applyProtection="1">
      <alignment horizontal="center" vertical="center" wrapText="1"/>
      <protection/>
    </xf>
    <xf numFmtId="177" fontId="2" fillId="0" borderId="9" xfId="44" applyNumberFormat="1" applyFont="1" applyFill="1" applyBorder="1" applyAlignment="1" applyProtection="1">
      <alignment horizontal="center" vertical="center" wrapText="1"/>
      <protection/>
    </xf>
    <xf numFmtId="177" fontId="2" fillId="0" borderId="9" xfId="40" applyNumberFormat="1" applyFont="1" applyFill="1" applyBorder="1" applyAlignment="1" applyProtection="1">
      <alignment horizontal="center" vertical="center" wrapText="1"/>
      <protection locked="0"/>
    </xf>
    <xf numFmtId="49" fontId="2" fillId="0" borderId="9" xfId="44" applyNumberFormat="1" applyFont="1" applyFill="1" applyBorder="1" applyAlignment="1" applyProtection="1">
      <alignment horizontal="center" vertical="center"/>
      <protection/>
    </xf>
    <xf numFmtId="177" fontId="2" fillId="0" borderId="9" xfId="44" applyNumberFormat="1" applyFont="1" applyFill="1" applyBorder="1" applyAlignment="1">
      <alignment horizontal="center" vertical="center"/>
      <protection/>
    </xf>
    <xf numFmtId="177" fontId="2" fillId="0" borderId="9" xfId="44" applyNumberFormat="1" applyFont="1" applyFill="1" applyBorder="1" applyAlignment="1" applyProtection="1">
      <alignment horizontal="center" vertical="center" wrapText="1"/>
      <protection locked="0"/>
    </xf>
    <xf numFmtId="177" fontId="2" fillId="0" borderId="9" xfId="41" applyNumberFormat="1" applyFont="1" applyFill="1" applyBorder="1" applyAlignment="1" applyProtection="1">
      <alignment horizontal="center" vertical="center" wrapText="1"/>
      <protection locked="0"/>
    </xf>
    <xf numFmtId="49" fontId="2" fillId="0" borderId="9" xfId="0" applyNumberFormat="1" applyFont="1" applyFill="1" applyBorder="1" applyAlignment="1">
      <alignment wrapText="1"/>
    </xf>
    <xf numFmtId="0" fontId="2" fillId="0" borderId="0" xfId="55" applyFont="1" applyAlignment="1">
      <alignment horizontal="centerContinuous" vertical="center"/>
      <protection/>
    </xf>
    <xf numFmtId="0" fontId="1" fillId="0" borderId="0" xfId="55">
      <alignment vertical="center"/>
      <protection/>
    </xf>
    <xf numFmtId="0" fontId="2" fillId="0" borderId="0" xfId="55" applyFont="1" applyAlignment="1">
      <alignment horizontal="right" vertical="center" wrapText="1"/>
      <protection/>
    </xf>
    <xf numFmtId="0" fontId="2" fillId="0" borderId="18" xfId="55" applyFont="1" applyBorder="1" applyAlignment="1">
      <alignment horizontal="centerContinuous" vertical="center" wrapText="1"/>
      <protection/>
    </xf>
    <xf numFmtId="0" fontId="2" fillId="0" borderId="0" xfId="55" applyFont="1" applyAlignment="1">
      <alignment horizontal="left" vertical="center" wrapText="1"/>
      <protection/>
    </xf>
    <xf numFmtId="0" fontId="2" fillId="11" borderId="9" xfId="55" applyFont="1" applyFill="1" applyBorder="1" applyAlignment="1">
      <alignment horizontal="center" vertical="center" wrapText="1"/>
      <protection/>
    </xf>
    <xf numFmtId="0" fontId="2" fillId="11" borderId="9" xfId="49" applyFont="1" applyFill="1" applyBorder="1" applyAlignment="1" applyProtection="1">
      <alignment horizontal="center" vertical="center" wrapText="1"/>
      <protection locked="0"/>
    </xf>
    <xf numFmtId="49" fontId="2" fillId="11" borderId="9" xfId="51" applyNumberFormat="1" applyFont="1" applyFill="1" applyBorder="1" applyAlignment="1" applyProtection="1">
      <alignment horizontal="center" vertical="center" wrapText="1"/>
      <protection locked="0"/>
    </xf>
    <xf numFmtId="177" fontId="2" fillId="0" borderId="9" xfId="55" applyNumberFormat="1" applyFont="1" applyFill="1" applyBorder="1" applyAlignment="1" applyProtection="1">
      <alignment horizontal="center" vertical="center" wrapText="1"/>
      <protection/>
    </xf>
    <xf numFmtId="177" fontId="8" fillId="0" borderId="9" xfId="40" applyNumberFormat="1" applyFont="1" applyFill="1" applyBorder="1" applyAlignment="1" applyProtection="1">
      <alignment horizontal="center" vertical="center" wrapText="1"/>
      <protection locked="0"/>
    </xf>
    <xf numFmtId="49" fontId="2" fillId="11" borderId="9" xfId="49" applyNumberFormat="1" applyFont="1" applyFill="1" applyBorder="1" applyAlignment="1" applyProtection="1">
      <alignment horizontal="center" vertical="center" wrapText="1"/>
      <protection locked="0"/>
    </xf>
    <xf numFmtId="49" fontId="2" fillId="0" borderId="9" xfId="55" applyNumberFormat="1" applyFont="1" applyFill="1" applyBorder="1" applyAlignment="1" applyProtection="1">
      <alignment horizontal="left" vertical="center" wrapText="1"/>
      <protection locked="0"/>
    </xf>
    <xf numFmtId="0" fontId="9" fillId="0" borderId="21" xfId="0" applyFont="1" applyBorder="1" applyAlignment="1" applyProtection="1">
      <alignment horizontal="center" vertical="center" wrapText="1"/>
      <protection locked="0"/>
    </xf>
    <xf numFmtId="176" fontId="2" fillId="0" borderId="9" xfId="58" applyNumberFormat="1" applyFont="1" applyFill="1" applyBorder="1" applyAlignment="1" applyProtection="1">
      <alignment horizontal="center" vertical="center" wrapText="1"/>
      <protection locked="0"/>
    </xf>
    <xf numFmtId="0" fontId="2" fillId="0" borderId="0" xfId="55" applyFont="1" applyFill="1" applyAlignment="1">
      <alignment horizontal="centerContinuous" vertical="center"/>
      <protection/>
    </xf>
    <xf numFmtId="180" fontId="2" fillId="0" borderId="0" xfId="55" applyNumberFormat="1" applyFont="1" applyFill="1" applyAlignment="1">
      <alignment horizontal="centerContinuous" vertical="center"/>
      <protection/>
    </xf>
    <xf numFmtId="176" fontId="1" fillId="0" borderId="9" xfId="58" applyNumberFormat="1" applyFont="1" applyFill="1" applyBorder="1" applyAlignment="1" applyProtection="1">
      <alignment horizontal="center" vertical="center" wrapText="1"/>
      <protection locked="0"/>
    </xf>
    <xf numFmtId="0" fontId="1" fillId="0" borderId="0" xfId="55" applyFill="1">
      <alignment vertical="center"/>
      <protection/>
    </xf>
    <xf numFmtId="0" fontId="2" fillId="0" borderId="0" xfId="55" applyNumberFormat="1" applyFont="1" applyFill="1" applyAlignment="1" applyProtection="1">
      <alignment horizontal="right" vertical="center" wrapText="1"/>
      <protection/>
    </xf>
    <xf numFmtId="0" fontId="2" fillId="0" borderId="0" xfId="55" applyNumberFormat="1" applyFont="1" applyFill="1" applyAlignment="1" applyProtection="1">
      <alignment vertical="center" wrapText="1"/>
      <protection/>
    </xf>
    <xf numFmtId="0" fontId="2" fillId="0" borderId="0" xfId="55" applyNumberFormat="1" applyFont="1" applyFill="1" applyAlignment="1" applyProtection="1">
      <alignment horizontal="center" wrapText="1"/>
      <protection/>
    </xf>
    <xf numFmtId="177" fontId="2" fillId="0" borderId="9" xfId="55" applyNumberFormat="1" applyFont="1" applyFill="1" applyBorder="1" applyAlignment="1" applyProtection="1">
      <alignment horizontal="center" vertical="center" wrapText="1"/>
      <protection locked="0"/>
    </xf>
    <xf numFmtId="181" fontId="2" fillId="0" borderId="0" xfId="55" applyNumberFormat="1" applyFont="1" applyFill="1" applyAlignment="1">
      <alignment horizontal="right" vertical="center"/>
      <protection/>
    </xf>
    <xf numFmtId="0" fontId="2" fillId="11" borderId="0" xfId="51" applyFont="1" applyFill="1" applyAlignment="1">
      <alignment vertical="center"/>
      <protection/>
    </xf>
    <xf numFmtId="0" fontId="1" fillId="0" borderId="0" xfId="51" applyFill="1" applyAlignment="1">
      <alignment vertical="center"/>
      <protection/>
    </xf>
    <xf numFmtId="182" fontId="2" fillId="11" borderId="0" xfId="51" applyNumberFormat="1" applyFont="1" applyFill="1" applyAlignment="1">
      <alignment horizontal="center" vertical="center"/>
      <protection/>
    </xf>
    <xf numFmtId="183" fontId="2" fillId="11" borderId="0" xfId="51" applyNumberFormat="1" applyFont="1" applyFill="1" applyAlignment="1">
      <alignment horizontal="center" vertical="center"/>
      <protection/>
    </xf>
    <xf numFmtId="49" fontId="2" fillId="11" borderId="0" xfId="51" applyNumberFormat="1" applyFont="1" applyFill="1" applyAlignment="1">
      <alignment horizontal="center" vertical="center"/>
      <protection/>
    </xf>
    <xf numFmtId="0" fontId="2" fillId="11" borderId="0" xfId="51" applyFont="1" applyFill="1" applyAlignment="1">
      <alignment horizontal="left" vertical="center"/>
      <protection/>
    </xf>
    <xf numFmtId="179" fontId="2" fillId="11" borderId="0" xfId="51" applyNumberFormat="1" applyFont="1" applyFill="1" applyAlignment="1">
      <alignment horizontal="center" vertical="center"/>
      <protection/>
    </xf>
    <xf numFmtId="0" fontId="2" fillId="11" borderId="0" xfId="51" applyFont="1" applyFill="1" applyAlignment="1">
      <alignment horizontal="center" vertical="center"/>
      <protection/>
    </xf>
    <xf numFmtId="0" fontId="1" fillId="0" borderId="0" xfId="51">
      <alignment vertical="center"/>
      <protection/>
    </xf>
    <xf numFmtId="0" fontId="2" fillId="0" borderId="0" xfId="51" applyFont="1" applyAlignment="1">
      <alignment horizontal="center" vertical="center" wrapText="1"/>
      <protection/>
    </xf>
    <xf numFmtId="182" fontId="2" fillId="11" borderId="0" xfId="51" applyNumberFormat="1" applyFont="1" applyFill="1" applyAlignment="1">
      <alignment vertical="center"/>
      <protection/>
    </xf>
    <xf numFmtId="0" fontId="2" fillId="0" borderId="0" xfId="51" applyFont="1" applyFill="1" applyAlignment="1">
      <alignment horizontal="centerContinuous" vertical="center"/>
      <protection/>
    </xf>
    <xf numFmtId="0" fontId="2" fillId="11" borderId="9" xfId="51" applyFont="1" applyFill="1" applyBorder="1" applyAlignment="1">
      <alignment horizontal="centerContinuous" vertical="center"/>
      <protection/>
    </xf>
    <xf numFmtId="0" fontId="2" fillId="11" borderId="9" xfId="51" applyNumberFormat="1" applyFont="1" applyFill="1" applyBorder="1" applyAlignment="1" applyProtection="1">
      <alignment horizontal="centerContinuous" vertical="center"/>
      <protection/>
    </xf>
    <xf numFmtId="0" fontId="2" fillId="0" borderId="11" xfId="51" applyFont="1" applyFill="1" applyBorder="1" applyAlignment="1">
      <alignment horizontal="center" vertical="center" wrapText="1"/>
      <protection/>
    </xf>
    <xf numFmtId="0" fontId="2" fillId="11" borderId="11" xfId="51" applyFont="1" applyFill="1" applyBorder="1" applyAlignment="1">
      <alignment horizontal="center" vertical="center" wrapText="1"/>
      <protection/>
    </xf>
    <xf numFmtId="177" fontId="2" fillId="11" borderId="19" xfId="51" applyNumberFormat="1" applyFont="1" applyFill="1" applyBorder="1" applyAlignment="1">
      <alignment horizontal="center" vertical="center" wrapText="1"/>
      <protection/>
    </xf>
    <xf numFmtId="177" fontId="2" fillId="0" borderId="13" xfId="51" applyNumberFormat="1" applyFont="1" applyFill="1" applyBorder="1" applyAlignment="1" applyProtection="1">
      <alignment horizontal="center" vertical="center" wrapText="1"/>
      <protection/>
    </xf>
    <xf numFmtId="182" fontId="2" fillId="0" borderId="0" xfId="51" applyNumberFormat="1" applyFont="1" applyFill="1" applyAlignment="1">
      <alignment horizontal="center" vertical="center"/>
      <protection/>
    </xf>
    <xf numFmtId="183" fontId="2" fillId="0" borderId="0" xfId="51" applyNumberFormat="1" applyFont="1" applyFill="1" applyAlignment="1">
      <alignment horizontal="center" vertical="center"/>
      <protection/>
    </xf>
    <xf numFmtId="49" fontId="2" fillId="0" borderId="0" xfId="51" applyNumberFormat="1" applyFont="1" applyFill="1" applyAlignment="1">
      <alignment horizontal="center" vertical="center"/>
      <protection/>
    </xf>
    <xf numFmtId="0" fontId="2" fillId="0" borderId="0" xfId="51" applyFont="1" applyFill="1" applyAlignment="1">
      <alignment horizontal="left" vertical="center"/>
      <protection/>
    </xf>
    <xf numFmtId="179" fontId="2" fillId="0" borderId="0" xfId="51" applyNumberFormat="1" applyFont="1" applyFill="1" applyAlignment="1">
      <alignment horizontal="center" vertical="center"/>
      <protection/>
    </xf>
    <xf numFmtId="0" fontId="2" fillId="0" borderId="9" xfId="51" applyFont="1" applyFill="1" applyBorder="1" applyAlignment="1">
      <alignment horizontal="center" vertical="center" wrapText="1"/>
      <protection/>
    </xf>
    <xf numFmtId="177" fontId="2" fillId="11" borderId="9" xfId="51" applyNumberFormat="1" applyFont="1" applyFill="1" applyBorder="1" applyAlignment="1">
      <alignment horizontal="center" vertical="center" wrapText="1"/>
      <protection/>
    </xf>
    <xf numFmtId="177" fontId="2" fillId="0" borderId="9" xfId="51" applyNumberFormat="1" applyFont="1" applyFill="1" applyBorder="1" applyAlignment="1" applyProtection="1">
      <alignment horizontal="center" vertical="center" wrapText="1"/>
      <protection/>
    </xf>
    <xf numFmtId="0" fontId="2" fillId="0" borderId="0" xfId="51" applyFont="1" applyFill="1" applyAlignment="1">
      <alignment horizontal="center" vertical="center"/>
      <protection/>
    </xf>
    <xf numFmtId="181" fontId="2" fillId="11" borderId="9" xfId="49" applyNumberFormat="1" applyFont="1" applyFill="1" applyBorder="1" applyAlignment="1">
      <alignment horizontal="center" vertical="center" wrapText="1"/>
      <protection/>
    </xf>
    <xf numFmtId="181" fontId="2" fillId="11" borderId="13" xfId="51" applyNumberFormat="1" applyFont="1" applyFill="1" applyBorder="1" applyAlignment="1" applyProtection="1">
      <alignment horizontal="center" vertical="center" wrapText="1"/>
      <protection/>
    </xf>
    <xf numFmtId="182" fontId="2" fillId="0" borderId="9" xfId="51" applyNumberFormat="1" applyFont="1" applyFill="1" applyBorder="1" applyAlignment="1">
      <alignment horizontal="center" vertical="center"/>
      <protection/>
    </xf>
    <xf numFmtId="49" fontId="2" fillId="0" borderId="9" xfId="51" applyNumberFormat="1" applyFont="1" applyFill="1" applyBorder="1" applyAlignment="1">
      <alignment horizontal="center" vertical="center"/>
      <protection/>
    </xf>
    <xf numFmtId="0" fontId="2" fillId="0" borderId="9" xfId="51" applyFont="1" applyFill="1" applyBorder="1" applyAlignment="1">
      <alignment horizontal="center" vertical="center"/>
      <protection/>
    </xf>
    <xf numFmtId="179" fontId="2" fillId="0" borderId="9" xfId="51" applyNumberFormat="1" applyFont="1" applyFill="1" applyBorder="1" applyAlignment="1">
      <alignment horizontal="center" vertical="center"/>
      <protection/>
    </xf>
    <xf numFmtId="179" fontId="2" fillId="11" borderId="9" xfId="51" applyNumberFormat="1" applyFont="1" applyFill="1" applyBorder="1" applyAlignment="1">
      <alignment horizontal="center" vertical="center"/>
      <protection/>
    </xf>
    <xf numFmtId="0" fontId="2" fillId="11" borderId="9" xfId="51" applyFont="1" applyFill="1" applyBorder="1" applyAlignment="1">
      <alignment horizontal="center" vertical="center" wrapText="1"/>
      <protection/>
    </xf>
    <xf numFmtId="181" fontId="2" fillId="11" borderId="9" xfId="51" applyNumberFormat="1" applyFont="1" applyFill="1" applyBorder="1" applyAlignment="1" applyProtection="1">
      <alignment horizontal="center" vertical="center" wrapText="1"/>
      <protection/>
    </xf>
    <xf numFmtId="181" fontId="2" fillId="11" borderId="9" xfId="51" applyNumberFormat="1" applyFont="1" applyFill="1" applyBorder="1" applyAlignment="1" applyProtection="1">
      <alignment horizontal="center" vertical="center" wrapText="1"/>
      <protection locked="0"/>
    </xf>
    <xf numFmtId="181" fontId="2" fillId="0" borderId="9" xfId="51" applyNumberFormat="1" applyFont="1" applyFill="1" applyBorder="1" applyAlignment="1" applyProtection="1">
      <alignment horizontal="center" vertical="center" wrapText="1"/>
      <protection locked="0"/>
    </xf>
    <xf numFmtId="4" fontId="2" fillId="0" borderId="9" xfId="51" applyNumberFormat="1" applyFont="1" applyFill="1" applyBorder="1" applyAlignment="1" applyProtection="1">
      <alignment horizontal="center" vertical="center"/>
      <protection/>
    </xf>
    <xf numFmtId="0" fontId="2" fillId="0" borderId="18" xfId="51" applyNumberFormat="1" applyFont="1" applyFill="1" applyBorder="1" applyAlignment="1" applyProtection="1">
      <alignment vertical="center"/>
      <protection/>
    </xf>
    <xf numFmtId="0" fontId="2" fillId="11" borderId="9" xfId="51" applyFont="1" applyFill="1" applyBorder="1" applyAlignment="1">
      <alignment horizontal="center" vertical="center"/>
      <protection/>
    </xf>
    <xf numFmtId="176" fontId="1" fillId="0" borderId="9" xfId="51" applyNumberFormat="1" applyFont="1" applyFill="1" applyBorder="1" applyAlignment="1" applyProtection="1">
      <alignment horizontal="center" vertical="center" wrapText="1"/>
      <protection locked="0"/>
    </xf>
    <xf numFmtId="0" fontId="1" fillId="0" borderId="9" xfId="51" applyFill="1" applyBorder="1" applyAlignment="1">
      <alignment horizontal="center" vertical="center"/>
      <protection/>
    </xf>
    <xf numFmtId="0" fontId="1" fillId="0" borderId="0" xfId="51" applyFill="1">
      <alignment vertical="center"/>
      <protection/>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protection/>
    </xf>
    <xf numFmtId="0" fontId="1" fillId="0" borderId="0" xfId="0" applyNumberFormat="1" applyFont="1" applyFill="1" applyAlignment="1" applyProtection="1">
      <alignment horizontal="right" vertical="top"/>
      <protection/>
    </xf>
    <xf numFmtId="0" fontId="4" fillId="0" borderId="18" xfId="0" applyNumberFormat="1" applyFont="1" applyFill="1" applyBorder="1" applyAlignment="1" applyProtection="1">
      <alignment vertical="center"/>
      <protection/>
    </xf>
    <xf numFmtId="0" fontId="4"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4" fillId="11" borderId="9" xfId="0" applyNumberFormat="1" applyFont="1" applyFill="1" applyBorder="1" applyAlignment="1" applyProtection="1">
      <alignment horizontal="centerContinuous" vertical="center"/>
      <protection/>
    </xf>
    <xf numFmtId="0" fontId="4" fillId="11" borderId="9" xfId="0" applyNumberFormat="1" applyFont="1" applyFill="1" applyBorder="1" applyAlignment="1" applyProtection="1">
      <alignment horizontal="center" vertical="center" wrapText="1"/>
      <protection/>
    </xf>
    <xf numFmtId="0" fontId="4" fillId="11"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78" fontId="2" fillId="0" borderId="9" xfId="0" applyNumberFormat="1" applyFont="1" applyFill="1" applyBorder="1" applyAlignment="1" applyProtection="1">
      <alignment horizontal="right" vertical="center" wrapText="1"/>
      <protection/>
    </xf>
    <xf numFmtId="4" fontId="2" fillId="0" borderId="9" xfId="0" applyNumberFormat="1" applyFont="1" applyFill="1" applyBorder="1" applyAlignment="1" applyProtection="1">
      <alignment horizontal="right" vertical="center" wrapText="1"/>
      <protection locked="0"/>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177" fontId="2" fillId="11" borderId="9" xfId="0" applyNumberFormat="1" applyFont="1" applyFill="1" applyBorder="1" applyAlignment="1">
      <alignment horizontal="center" vertical="center" wrapText="1"/>
    </xf>
    <xf numFmtId="49" fontId="2" fillId="11" borderId="9" xfId="0" applyNumberFormat="1" applyFont="1" applyFill="1" applyBorder="1" applyAlignment="1">
      <alignment horizontal="center" vertical="center" wrapText="1"/>
    </xf>
    <xf numFmtId="0" fontId="2" fillId="11" borderId="9" xfId="0" applyFont="1" applyFill="1" applyBorder="1" applyAlignment="1">
      <alignment horizontal="center" vertical="center" wrapText="1"/>
    </xf>
    <xf numFmtId="4" fontId="2" fillId="11" borderId="9" xfId="0" applyNumberFormat="1" applyFont="1" applyFill="1" applyBorder="1" applyAlignment="1">
      <alignment horizontal="center" vertical="center" wrapText="1"/>
    </xf>
    <xf numFmtId="0" fontId="1" fillId="0" borderId="0" xfId="52" applyFill="1" applyAlignment="1">
      <alignment vertical="center"/>
      <protection/>
    </xf>
    <xf numFmtId="0" fontId="2" fillId="0" borderId="0" xfId="52" applyFont="1" applyAlignment="1">
      <alignment horizontal="center" vertical="center"/>
      <protection/>
    </xf>
    <xf numFmtId="0" fontId="2" fillId="0" borderId="0" xfId="52" applyFont="1" applyAlignment="1">
      <alignment horizontal="centerContinuous" vertical="center"/>
      <protection/>
    </xf>
    <xf numFmtId="0" fontId="1" fillId="0" borderId="0" xfId="52">
      <alignment vertical="center"/>
      <protection/>
    </xf>
    <xf numFmtId="0" fontId="2" fillId="11" borderId="10" xfId="52" applyFont="1" applyFill="1" applyBorder="1" applyAlignment="1">
      <alignment horizontal="center" vertical="center" wrapText="1"/>
      <protection/>
    </xf>
    <xf numFmtId="176" fontId="2" fillId="11" borderId="9" xfId="52" applyNumberFormat="1" applyFont="1" applyFill="1" applyBorder="1" applyAlignment="1" applyProtection="1">
      <alignment horizontal="right" vertical="center" wrapText="1"/>
      <protection/>
    </xf>
    <xf numFmtId="49" fontId="2" fillId="11" borderId="9" xfId="52" applyNumberFormat="1" applyFont="1" applyFill="1" applyBorder="1" applyAlignment="1" applyProtection="1">
      <alignment horizontal="center" vertical="center" wrapText="1"/>
      <protection/>
    </xf>
    <xf numFmtId="0" fontId="2" fillId="0" borderId="0" xfId="52" applyFont="1" applyFill="1" applyAlignment="1">
      <alignment horizontal="center" vertical="center"/>
      <protection/>
    </xf>
    <xf numFmtId="0" fontId="2" fillId="0" borderId="0" xfId="52" applyFont="1" applyBorder="1" applyAlignment="1">
      <alignment horizontal="center" vertical="center"/>
      <protection/>
    </xf>
    <xf numFmtId="0" fontId="2" fillId="0" borderId="0" xfId="52" applyFont="1" applyFill="1" applyBorder="1" applyAlignment="1">
      <alignment horizontal="center" vertical="center"/>
      <protection/>
    </xf>
    <xf numFmtId="0" fontId="2" fillId="0" borderId="0" xfId="52" applyFont="1" applyFill="1" applyAlignment="1">
      <alignment horizontal="centerContinuous" vertical="center"/>
      <protection/>
    </xf>
    <xf numFmtId="0" fontId="9" fillId="11" borderId="9" xfId="49" applyFont="1" applyFill="1" applyBorder="1" applyAlignment="1">
      <alignment horizontal="center" vertical="center" wrapText="1"/>
      <protection/>
    </xf>
    <xf numFmtId="177" fontId="0" fillId="0" borderId="0" xfId="0" applyNumberFormat="1" applyAlignment="1">
      <alignment/>
    </xf>
    <xf numFmtId="177" fontId="2" fillId="11" borderId="17"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177" fontId="2" fillId="0" borderId="9" xfId="0" applyNumberFormat="1" applyFont="1" applyFill="1" applyBorder="1" applyAlignment="1">
      <alignment horizontal="right" vertical="center" wrapText="1"/>
    </xf>
    <xf numFmtId="0" fontId="2" fillId="0" borderId="0" xfId="49" applyFont="1" applyFill="1" applyAlignment="1">
      <alignment horizontal="centerContinuous" vertical="center"/>
      <protection/>
    </xf>
    <xf numFmtId="0" fontId="2" fillId="0" borderId="0" xfId="49" applyFont="1" applyAlignment="1">
      <alignment horizontal="centerContinuous" vertical="center"/>
      <protection/>
    </xf>
    <xf numFmtId="0" fontId="2" fillId="0" borderId="0" xfId="49" applyFont="1" applyAlignment="1">
      <alignment horizontal="right" vertical="center" wrapText="1"/>
      <protection/>
    </xf>
    <xf numFmtId="0" fontId="2" fillId="0" borderId="18" xfId="49" applyFont="1" applyBorder="1" applyAlignment="1">
      <alignment horizontal="centerContinuous" vertical="center" wrapText="1"/>
      <protection/>
    </xf>
    <xf numFmtId="0" fontId="2" fillId="0" borderId="0" xfId="49" applyFont="1" applyAlignment="1">
      <alignment horizontal="left" vertical="center" wrapText="1"/>
      <protection/>
    </xf>
    <xf numFmtId="0" fontId="2" fillId="0" borderId="9" xfId="49" applyFont="1" applyFill="1" applyBorder="1" applyAlignment="1">
      <alignment horizontal="center" vertical="center" wrapText="1"/>
      <protection/>
    </xf>
    <xf numFmtId="177" fontId="2" fillId="0" borderId="9" xfId="49" applyNumberFormat="1" applyFont="1" applyFill="1" applyBorder="1" applyAlignment="1" applyProtection="1">
      <alignment horizontal="center" vertical="center" wrapText="1"/>
      <protection/>
    </xf>
    <xf numFmtId="49" fontId="2" fillId="0" borderId="9" xfId="49" applyNumberFormat="1" applyFont="1" applyFill="1" applyBorder="1" applyAlignment="1" applyProtection="1">
      <alignment horizontal="center" vertical="center" wrapText="1"/>
      <protection/>
    </xf>
    <xf numFmtId="0" fontId="2" fillId="0" borderId="0" xfId="49" applyNumberFormat="1" applyFont="1" applyFill="1" applyAlignment="1" applyProtection="1">
      <alignment vertical="center" wrapText="1"/>
      <protection/>
    </xf>
    <xf numFmtId="0" fontId="1" fillId="0" borderId="18" xfId="49" applyNumberFormat="1" applyFont="1" applyFill="1" applyBorder="1" applyAlignment="1" applyProtection="1">
      <alignment vertical="center"/>
      <protection/>
    </xf>
    <xf numFmtId="0" fontId="2" fillId="11" borderId="9" xfId="56" applyFont="1" applyFill="1" applyBorder="1" applyAlignment="1">
      <alignment horizontal="center" vertical="center" wrapText="1"/>
      <protection/>
    </xf>
    <xf numFmtId="0" fontId="2" fillId="0" borderId="9" xfId="57" applyNumberFormat="1" applyFont="1" applyFill="1" applyBorder="1" applyAlignment="1" applyProtection="1">
      <alignment horizontal="left" vertical="center" wrapText="1"/>
      <protection locked="0"/>
    </xf>
    <xf numFmtId="0" fontId="2" fillId="0" borderId="12" xfId="57" applyNumberFormat="1" applyFont="1" applyFill="1" applyBorder="1" applyAlignment="1" applyProtection="1">
      <alignment horizontal="left" vertical="center" wrapText="1"/>
      <protection locked="0"/>
    </xf>
    <xf numFmtId="49" fontId="2" fillId="0" borderId="9" xfId="56" applyNumberFormat="1" applyFont="1" applyFill="1" applyBorder="1" applyAlignment="1" applyProtection="1">
      <alignment horizontal="center" vertical="center" wrapText="1"/>
      <protection/>
    </xf>
    <xf numFmtId="0" fontId="2" fillId="0" borderId="9" xfId="56" applyFont="1" applyFill="1" applyBorder="1" applyAlignment="1">
      <alignment horizontal="center" vertical="center" wrapText="1"/>
      <protection/>
    </xf>
    <xf numFmtId="0" fontId="2" fillId="0" borderId="0" xfId="54" applyFont="1" applyAlignment="1">
      <alignment horizontal="center" vertical="center" wrapText="1"/>
      <protection/>
    </xf>
    <xf numFmtId="0" fontId="2" fillId="0" borderId="0" xfId="58" applyFont="1" applyAlignment="1">
      <alignment horizontal="centerContinuous" vertical="center"/>
      <protection/>
    </xf>
    <xf numFmtId="0" fontId="1" fillId="0" borderId="0" xfId="58">
      <alignment vertical="center"/>
      <protection/>
    </xf>
    <xf numFmtId="0" fontId="2" fillId="0" borderId="0" xfId="58" applyFont="1" applyAlignment="1">
      <alignment horizontal="right" vertical="center" wrapText="1"/>
      <protection/>
    </xf>
    <xf numFmtId="0" fontId="2" fillId="0" borderId="18" xfId="58" applyFont="1" applyBorder="1" applyAlignment="1">
      <alignment horizontal="centerContinuous" vertical="center" wrapText="1"/>
      <protection/>
    </xf>
    <xf numFmtId="0" fontId="2" fillId="0" borderId="0" xfId="58" applyFont="1" applyAlignment="1">
      <alignment horizontal="left" vertical="center" wrapText="1"/>
      <protection/>
    </xf>
    <xf numFmtId="0" fontId="2" fillId="11" borderId="9" xfId="58" applyFont="1" applyFill="1" applyBorder="1" applyAlignment="1">
      <alignment horizontal="center" vertical="center" wrapText="1"/>
      <protection/>
    </xf>
    <xf numFmtId="0" fontId="2" fillId="11" borderId="11" xfId="56" applyFont="1" applyFill="1" applyBorder="1" applyAlignment="1">
      <alignment horizontal="center" vertical="center" wrapText="1"/>
      <protection/>
    </xf>
    <xf numFmtId="177" fontId="2" fillId="11" borderId="9" xfId="58" applyNumberFormat="1" applyFont="1" applyFill="1" applyBorder="1" applyAlignment="1">
      <alignment horizontal="center" vertical="center" wrapText="1"/>
      <protection/>
    </xf>
    <xf numFmtId="0" fontId="2" fillId="0" borderId="11" xfId="56" applyFont="1" applyFill="1" applyBorder="1" applyAlignment="1">
      <alignment horizontal="center" vertical="center" wrapText="1"/>
      <protection/>
    </xf>
    <xf numFmtId="49" fontId="2" fillId="0" borderId="9" xfId="58" applyNumberFormat="1" applyFont="1" applyFill="1" applyBorder="1" applyAlignment="1" applyProtection="1">
      <alignment horizontal="center" vertical="center" wrapText="1"/>
      <protection/>
    </xf>
    <xf numFmtId="177" fontId="2" fillId="0" borderId="9" xfId="58" applyNumberFormat="1" applyFont="1" applyFill="1" applyBorder="1" applyAlignment="1" applyProtection="1">
      <alignment horizontal="center" vertical="center" wrapText="1"/>
      <protection/>
    </xf>
    <xf numFmtId="0" fontId="2" fillId="0" borderId="0" xfId="58" applyFont="1" applyFill="1" applyAlignment="1">
      <alignment horizontal="centerContinuous" vertical="center"/>
      <protection/>
    </xf>
    <xf numFmtId="0" fontId="1" fillId="0" borderId="0" xfId="58" applyFill="1">
      <alignment vertical="center"/>
      <protection/>
    </xf>
    <xf numFmtId="0" fontId="2" fillId="0" borderId="0" xfId="58" applyNumberFormat="1" applyFont="1" applyFill="1" applyAlignment="1" applyProtection="1">
      <alignment horizontal="right" vertical="center" wrapText="1"/>
      <protection/>
    </xf>
    <xf numFmtId="0" fontId="2" fillId="0" borderId="0" xfId="58" applyNumberFormat="1" applyFont="1" applyFill="1" applyAlignment="1" applyProtection="1">
      <alignment vertical="center" wrapText="1"/>
      <protection/>
    </xf>
    <xf numFmtId="0" fontId="2" fillId="0" borderId="0" xfId="58" applyNumberFormat="1" applyFont="1" applyFill="1" applyAlignment="1" applyProtection="1">
      <alignment horizontal="center" wrapText="1"/>
      <protection/>
    </xf>
    <xf numFmtId="181" fontId="2" fillId="0" borderId="0" xfId="58" applyNumberFormat="1" applyFont="1" applyFill="1" applyAlignment="1">
      <alignment horizontal="right" vertical="center"/>
      <protection/>
    </xf>
    <xf numFmtId="0" fontId="2" fillId="11" borderId="0" xfId="54" applyFont="1" applyFill="1" applyAlignment="1">
      <alignment vertical="center"/>
      <protection/>
    </xf>
    <xf numFmtId="0" fontId="1" fillId="0" borderId="0" xfId="54" applyFill="1" applyAlignment="1">
      <alignment vertical="center"/>
      <protection/>
    </xf>
    <xf numFmtId="49" fontId="2" fillId="11" borderId="0" xfId="54" applyNumberFormat="1" applyFont="1" applyFill="1" applyAlignment="1">
      <alignment horizontal="center" vertical="center"/>
      <protection/>
    </xf>
    <xf numFmtId="0" fontId="2" fillId="11" borderId="0" xfId="54" applyFont="1" applyFill="1" applyAlignment="1">
      <alignment horizontal="left" vertical="center"/>
      <protection/>
    </xf>
    <xf numFmtId="179" fontId="2" fillId="11" borderId="0" xfId="54" applyNumberFormat="1" applyFont="1" applyFill="1" applyAlignment="1">
      <alignment horizontal="center" vertical="center"/>
      <protection/>
    </xf>
    <xf numFmtId="0" fontId="1" fillId="0" borderId="0" xfId="54">
      <alignment vertical="center"/>
      <protection/>
    </xf>
    <xf numFmtId="0" fontId="1" fillId="0" borderId="0" xfId="54" applyFont="1" applyAlignment="1">
      <alignment horizontal="centerContinuous" vertical="center"/>
      <protection/>
    </xf>
    <xf numFmtId="0" fontId="2" fillId="11" borderId="11" xfId="54" applyFont="1" applyFill="1" applyBorder="1" applyAlignment="1">
      <alignment horizontal="centerContinuous" vertical="center"/>
      <protection/>
    </xf>
    <xf numFmtId="0" fontId="2" fillId="11" borderId="19" xfId="54" applyFont="1" applyFill="1" applyBorder="1" applyAlignment="1">
      <alignment horizontal="centerContinuous" vertical="center"/>
      <protection/>
    </xf>
    <xf numFmtId="0" fontId="2" fillId="11" borderId="20" xfId="54" applyFont="1" applyFill="1" applyBorder="1" applyAlignment="1">
      <alignment horizontal="centerContinuous" vertical="center"/>
      <protection/>
    </xf>
    <xf numFmtId="0" fontId="2" fillId="11" borderId="18" xfId="54" applyFont="1" applyFill="1" applyBorder="1" applyAlignment="1">
      <alignment horizontal="center" vertical="center" wrapText="1"/>
      <protection/>
    </xf>
    <xf numFmtId="0" fontId="2" fillId="11" borderId="10" xfId="54" applyFont="1" applyFill="1" applyBorder="1" applyAlignment="1">
      <alignment horizontal="center" vertical="center" wrapText="1"/>
      <protection/>
    </xf>
    <xf numFmtId="0" fontId="2" fillId="11" borderId="11" xfId="54" applyFont="1" applyFill="1" applyBorder="1" applyAlignment="1">
      <alignment horizontal="center" vertical="center" wrapText="1"/>
      <protection/>
    </xf>
    <xf numFmtId="0" fontId="2" fillId="0" borderId="12" xfId="57" applyNumberFormat="1" applyFont="1" applyFill="1" applyBorder="1" applyAlignment="1" applyProtection="1">
      <alignment horizontal="center" vertical="center" wrapText="1"/>
      <protection locked="0"/>
    </xf>
    <xf numFmtId="177" fontId="2" fillId="11" borderId="11" xfId="54" applyNumberFormat="1" applyFont="1" applyFill="1" applyBorder="1" applyAlignment="1">
      <alignment horizontal="center" vertical="center" wrapText="1"/>
      <protection/>
    </xf>
    <xf numFmtId="49" fontId="1" fillId="0" borderId="9" xfId="54" applyNumberFormat="1" applyFont="1" applyFill="1" applyBorder="1" applyAlignment="1" applyProtection="1">
      <alignment horizontal="center" vertical="center" wrapText="1"/>
      <protection/>
    </xf>
    <xf numFmtId="177" fontId="2" fillId="0" borderId="9" xfId="54" applyNumberFormat="1" applyFont="1" applyFill="1" applyBorder="1" applyAlignment="1" applyProtection="1">
      <alignment horizontal="center" vertical="center" wrapText="1"/>
      <protection/>
    </xf>
    <xf numFmtId="49" fontId="2" fillId="0" borderId="12" xfId="57" applyNumberFormat="1" applyFont="1" applyFill="1" applyBorder="1" applyAlignment="1" applyProtection="1">
      <alignment horizontal="center" vertical="center" wrapText="1"/>
      <protection locked="0"/>
    </xf>
    <xf numFmtId="177" fontId="2" fillId="0" borderId="9" xfId="54" applyNumberFormat="1" applyFont="1" applyFill="1" applyBorder="1" applyAlignment="1">
      <alignment horizontal="center" vertical="center"/>
      <protection/>
    </xf>
    <xf numFmtId="49" fontId="2" fillId="0" borderId="0" xfId="54" applyNumberFormat="1" applyFont="1" applyFill="1" applyAlignment="1">
      <alignment horizontal="center" vertical="center"/>
      <protection/>
    </xf>
    <xf numFmtId="0" fontId="2" fillId="0" borderId="0" xfId="54" applyFont="1" applyFill="1" applyAlignment="1">
      <alignment horizontal="left" vertical="center"/>
      <protection/>
    </xf>
    <xf numFmtId="179" fontId="2" fillId="0" borderId="0" xfId="54" applyNumberFormat="1" applyFont="1" applyFill="1" applyAlignment="1">
      <alignment horizontal="center" vertical="center"/>
      <protection/>
    </xf>
    <xf numFmtId="179" fontId="2" fillId="11" borderId="0" xfId="54" applyNumberFormat="1" applyFont="1" applyFill="1" applyAlignment="1">
      <alignment vertical="center"/>
      <protection/>
    </xf>
    <xf numFmtId="0" fontId="1" fillId="0" borderId="0" xfId="54" applyFont="1" applyAlignment="1">
      <alignment horizontal="right" vertical="center" wrapText="1"/>
      <protection/>
    </xf>
    <xf numFmtId="0" fontId="1" fillId="0" borderId="18" xfId="54" applyFont="1" applyBorder="1" applyAlignment="1">
      <alignment horizontal="left" vertical="center" wrapText="1"/>
      <protection/>
    </xf>
    <xf numFmtId="181" fontId="2" fillId="0" borderId="9" xfId="54" applyNumberFormat="1" applyFont="1" applyFill="1" applyBorder="1" applyAlignment="1" applyProtection="1">
      <alignment horizontal="right" vertical="center" wrapText="1"/>
      <protection/>
    </xf>
    <xf numFmtId="179" fontId="2" fillId="0" borderId="9" xfId="54" applyNumberFormat="1" applyFont="1" applyFill="1" applyBorder="1" applyAlignment="1">
      <alignment horizontal="center" vertical="center"/>
      <protection/>
    </xf>
    <xf numFmtId="0" fontId="1" fillId="0" borderId="0" xfId="54" applyFill="1">
      <alignment vertical="center"/>
      <protection/>
    </xf>
    <xf numFmtId="0" fontId="1" fillId="0" borderId="0" xfId="54" applyFont="1" applyFill="1" applyAlignment="1">
      <alignment horizontal="centerContinuous" vertical="center"/>
      <protection/>
    </xf>
    <xf numFmtId="0" fontId="1" fillId="0" borderId="0" xfId="56" applyFill="1">
      <alignment vertical="center"/>
      <protection/>
    </xf>
    <xf numFmtId="0" fontId="2" fillId="0" borderId="0" xfId="56" applyFont="1" applyAlignment="1">
      <alignment horizontal="centerContinuous" vertical="center"/>
      <protection/>
    </xf>
    <xf numFmtId="0" fontId="1" fillId="0" borderId="0" xfId="56">
      <alignment vertical="center"/>
      <protection/>
    </xf>
    <xf numFmtId="0" fontId="2" fillId="0" borderId="0" xfId="56" applyFont="1" applyAlignment="1">
      <alignment horizontal="right" vertical="center" wrapText="1"/>
      <protection/>
    </xf>
    <xf numFmtId="0" fontId="2" fillId="0" borderId="18" xfId="56" applyFont="1" applyBorder="1" applyAlignment="1">
      <alignment vertical="center" wrapText="1"/>
      <protection/>
    </xf>
    <xf numFmtId="0" fontId="2" fillId="0" borderId="0" xfId="56" applyFont="1" applyFill="1" applyAlignment="1">
      <alignment vertical="center" wrapText="1"/>
      <protection/>
    </xf>
    <xf numFmtId="0" fontId="2" fillId="0" borderId="18" xfId="56" applyFont="1" applyBorder="1" applyAlignment="1">
      <alignment horizontal="left" vertical="center" wrapText="1"/>
      <protection/>
    </xf>
    <xf numFmtId="0" fontId="2" fillId="0" borderId="0" xfId="56" applyFont="1" applyAlignment="1">
      <alignment horizontal="left" vertical="center" wrapText="1"/>
      <protection/>
    </xf>
    <xf numFmtId="176" fontId="2" fillId="11" borderId="11" xfId="56" applyNumberFormat="1" applyFont="1" applyFill="1" applyBorder="1" applyAlignment="1">
      <alignment horizontal="center" vertical="center" wrapText="1"/>
      <protection/>
    </xf>
    <xf numFmtId="176" fontId="2" fillId="0" borderId="11" xfId="56" applyNumberFormat="1" applyFont="1" applyFill="1" applyBorder="1" applyAlignment="1">
      <alignment horizontal="center" vertical="center" wrapText="1"/>
      <protection/>
    </xf>
    <xf numFmtId="176" fontId="2" fillId="0" borderId="9" xfId="56" applyNumberFormat="1" applyFont="1" applyFill="1" applyBorder="1" applyAlignment="1" applyProtection="1">
      <alignment horizontal="center" vertical="center" wrapText="1"/>
      <protection/>
    </xf>
    <xf numFmtId="49" fontId="2" fillId="0" borderId="9" xfId="56" applyNumberFormat="1" applyFont="1" applyFill="1" applyBorder="1" applyAlignment="1">
      <alignment horizontal="center" vertical="center" wrapText="1"/>
      <protection/>
    </xf>
    <xf numFmtId="0" fontId="2" fillId="0" borderId="0" xfId="56" applyFont="1" applyFill="1" applyAlignment="1">
      <alignment horizontal="centerContinuous" vertical="center"/>
      <protection/>
    </xf>
    <xf numFmtId="0" fontId="2" fillId="0" borderId="0" xfId="56" applyFont="1" applyAlignment="1">
      <alignment horizontal="right" vertical="top"/>
      <protection/>
    </xf>
    <xf numFmtId="0" fontId="1" fillId="11" borderId="11" xfId="56" applyFill="1" applyBorder="1" applyAlignment="1">
      <alignment horizontal="center" vertical="center"/>
      <protection/>
    </xf>
    <xf numFmtId="0" fontId="2" fillId="11" borderId="10" xfId="56" applyFont="1" applyFill="1" applyBorder="1" applyAlignment="1">
      <alignment horizontal="center" vertical="center"/>
      <protection/>
    </xf>
    <xf numFmtId="176" fontId="2" fillId="0" borderId="9" xfId="56" applyNumberFormat="1" applyFont="1" applyFill="1" applyBorder="1" applyAlignment="1" applyProtection="1">
      <alignment horizontal="right" vertical="center" wrapText="1"/>
      <protection/>
    </xf>
    <xf numFmtId="0" fontId="2" fillId="0" borderId="9" xfId="56" applyFont="1" applyFill="1" applyBorder="1" applyAlignment="1">
      <alignment horizontal="centerContinuous" vertical="center"/>
      <protection/>
    </xf>
    <xf numFmtId="0" fontId="2" fillId="0" borderId="0" xfId="56" applyFont="1" applyAlignment="1">
      <alignment horizontal="center" vertical="center" wrapText="1"/>
      <protection/>
    </xf>
    <xf numFmtId="0" fontId="1" fillId="0" borderId="0" xfId="57" applyFill="1">
      <alignment vertical="center"/>
      <protection/>
    </xf>
    <xf numFmtId="0" fontId="2" fillId="0" borderId="0" xfId="57" applyFont="1" applyAlignment="1">
      <alignment horizontal="centerContinuous" vertical="center"/>
      <protection/>
    </xf>
    <xf numFmtId="0" fontId="1" fillId="0" borderId="0" xfId="57">
      <alignment vertical="center"/>
      <protection/>
    </xf>
    <xf numFmtId="0" fontId="2" fillId="0" borderId="0" xfId="57" applyFont="1" applyAlignment="1">
      <alignment horizontal="right" vertical="center"/>
      <protection/>
    </xf>
    <xf numFmtId="0" fontId="2" fillId="0" borderId="18" xfId="57" applyFont="1" applyBorder="1" applyAlignment="1">
      <alignment horizontal="left" vertical="center" wrapText="1"/>
      <protection/>
    </xf>
    <xf numFmtId="0" fontId="2" fillId="0" borderId="0" xfId="57" applyFont="1" applyAlignment="1">
      <alignment horizontal="left" vertical="center" wrapText="1"/>
      <protection/>
    </xf>
    <xf numFmtId="0" fontId="2" fillId="11" borderId="9" xfId="57" applyFont="1" applyFill="1" applyBorder="1" applyAlignment="1">
      <alignment horizontal="center" vertical="center" wrapText="1"/>
      <protection/>
    </xf>
    <xf numFmtId="0" fontId="2" fillId="11" borderId="11" xfId="57" applyFont="1" applyFill="1" applyBorder="1" applyAlignment="1">
      <alignment horizontal="center" vertical="center" wrapText="1"/>
      <protection/>
    </xf>
    <xf numFmtId="184" fontId="2" fillId="0" borderId="13" xfId="57" applyNumberFormat="1" applyFont="1" applyFill="1" applyBorder="1" applyAlignment="1" applyProtection="1">
      <alignment horizontal="right" vertical="center" wrapText="1"/>
      <protection/>
    </xf>
    <xf numFmtId="184" fontId="2" fillId="0" borderId="9" xfId="57" applyNumberFormat="1" applyFont="1" applyFill="1" applyBorder="1" applyAlignment="1" applyProtection="1">
      <alignment horizontal="right" vertical="center" wrapText="1"/>
      <protection/>
    </xf>
    <xf numFmtId="184" fontId="2" fillId="0" borderId="12" xfId="57" applyNumberFormat="1" applyFont="1" applyFill="1" applyBorder="1" applyAlignment="1" applyProtection="1">
      <alignment horizontal="right" vertical="center" wrapText="1"/>
      <protection/>
    </xf>
    <xf numFmtId="0" fontId="2" fillId="0" borderId="0" xfId="57" applyFont="1" applyFill="1" applyAlignment="1">
      <alignment horizontal="centerContinuous" vertical="center"/>
      <protection/>
    </xf>
    <xf numFmtId="0" fontId="2" fillId="0" borderId="0" xfId="57" applyFont="1" applyFill="1" applyAlignment="1">
      <alignment horizontal="center" vertical="center"/>
      <protection/>
    </xf>
    <xf numFmtId="49" fontId="1" fillId="0" borderId="0" xfId="0" applyNumberFormat="1" applyFont="1" applyFill="1" applyAlignment="1" applyProtection="1">
      <alignment horizontal="right" vertical="top"/>
      <protection/>
    </xf>
    <xf numFmtId="0" fontId="2" fillId="11" borderId="11" xfId="57" applyFont="1" applyFill="1" applyBorder="1" applyAlignment="1">
      <alignment horizontal="center" vertical="center"/>
      <protection/>
    </xf>
    <xf numFmtId="184" fontId="2" fillId="0" borderId="13" xfId="57" applyNumberFormat="1" applyFont="1" applyFill="1" applyBorder="1" applyAlignment="1" applyProtection="1">
      <alignment horizontal="right" vertical="center" wrapText="1"/>
      <protection locked="0"/>
    </xf>
    <xf numFmtId="184" fontId="2" fillId="0" borderId="9" xfId="57" applyNumberFormat="1" applyFont="1" applyFill="1" applyBorder="1" applyAlignment="1" applyProtection="1">
      <alignment horizontal="right" vertical="center" wrapText="1"/>
      <protection locked="0"/>
    </xf>
    <xf numFmtId="178" fontId="2" fillId="0" borderId="9" xfId="0" applyNumberFormat="1" applyFont="1" applyFill="1" applyBorder="1" applyAlignment="1" applyProtection="1">
      <alignment horizontal="right" vertical="center" wrapText="1"/>
      <protection locked="0"/>
    </xf>
    <xf numFmtId="178" fontId="2" fillId="0" borderId="9" xfId="0" applyNumberFormat="1" applyFont="1" applyFill="1" applyBorder="1" applyAlignment="1">
      <alignment horizontal="right" vertical="center" wrapText="1"/>
    </xf>
    <xf numFmtId="0" fontId="2" fillId="0" borderId="9" xfId="60" applyFont="1" applyFill="1" applyBorder="1">
      <alignment vertical="center"/>
      <protection/>
    </xf>
    <xf numFmtId="0" fontId="2" fillId="0" borderId="9" xfId="0" applyFont="1" applyFill="1" applyBorder="1" applyAlignment="1">
      <alignment horizontal="center" vertical="center"/>
    </xf>
    <xf numFmtId="0" fontId="12" fillId="0" borderId="0" xfId="0" applyNumberFormat="1" applyFont="1" applyFill="1" applyAlignment="1" applyProtection="1">
      <alignment horizontal="center" vertical="center"/>
      <protection/>
    </xf>
    <xf numFmtId="0" fontId="4" fillId="0" borderId="18" xfId="0" applyNumberFormat="1" applyFont="1" applyFill="1" applyBorder="1" applyAlignment="1" applyProtection="1">
      <alignment horizontal="left" vertical="center"/>
      <protection/>
    </xf>
    <xf numFmtId="0" fontId="4" fillId="11" borderId="9"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left" vertical="center"/>
      <protection/>
    </xf>
    <xf numFmtId="0" fontId="6" fillId="0" borderId="0" xfId="57" applyNumberFormat="1" applyFont="1" applyFill="1" applyAlignment="1" applyProtection="1">
      <alignment horizontal="center" vertical="center"/>
      <protection/>
    </xf>
    <xf numFmtId="0" fontId="4" fillId="0" borderId="0" xfId="57" applyFont="1" applyAlignment="1">
      <alignment horizontal="center" vertical="center"/>
      <protection/>
    </xf>
    <xf numFmtId="0" fontId="2" fillId="0" borderId="0" xfId="57" applyFont="1" applyAlignment="1">
      <alignment horizontal="center" vertical="center"/>
      <protection/>
    </xf>
    <xf numFmtId="0" fontId="2" fillId="0" borderId="18" xfId="57" applyNumberFormat="1" applyFont="1" applyFill="1" applyBorder="1" applyAlignment="1" applyProtection="1">
      <alignment horizontal="right" vertical="center" wrapText="1"/>
      <protection/>
    </xf>
    <xf numFmtId="0" fontId="2" fillId="11" borderId="9" xfId="57" applyNumberFormat="1" applyFont="1" applyFill="1" applyBorder="1" applyAlignment="1" applyProtection="1">
      <alignment horizontal="center" vertical="center" wrapText="1"/>
      <protection/>
    </xf>
    <xf numFmtId="0" fontId="2" fillId="11" borderId="9" xfId="57" applyFont="1" applyFill="1" applyBorder="1" applyAlignment="1">
      <alignment horizontal="center" vertical="center" wrapText="1"/>
      <protection/>
    </xf>
    <xf numFmtId="0" fontId="2" fillId="11" borderId="13" xfId="57" applyFont="1" applyFill="1" applyBorder="1" applyAlignment="1">
      <alignment horizontal="center" vertical="center" wrapText="1"/>
      <protection/>
    </xf>
    <xf numFmtId="0" fontId="2" fillId="11" borderId="17" xfId="57" applyFont="1" applyFill="1" applyBorder="1" applyAlignment="1">
      <alignment horizontal="center" vertical="center" wrapText="1"/>
      <protection/>
    </xf>
    <xf numFmtId="0" fontId="1" fillId="0" borderId="17" xfId="57" applyNumberFormat="1" applyFont="1" applyFill="1" applyBorder="1" applyAlignment="1" applyProtection="1">
      <alignment vertical="center"/>
      <protection/>
    </xf>
    <xf numFmtId="0" fontId="1" fillId="0" borderId="9" xfId="57" applyNumberFormat="1" applyFont="1" applyFill="1" applyBorder="1" applyAlignment="1" applyProtection="1">
      <alignment vertical="center"/>
      <protection/>
    </xf>
    <xf numFmtId="0" fontId="6" fillId="0" borderId="0" xfId="56" applyNumberFormat="1" applyFont="1" applyFill="1" applyAlignment="1" applyProtection="1">
      <alignment horizontal="center" vertical="center"/>
      <protection/>
    </xf>
    <xf numFmtId="0" fontId="2" fillId="0" borderId="18" xfId="56" applyNumberFormat="1" applyFont="1" applyFill="1" applyBorder="1" applyAlignment="1" applyProtection="1">
      <alignment horizontal="right" vertical="center"/>
      <protection/>
    </xf>
    <xf numFmtId="0" fontId="2" fillId="0" borderId="9" xfId="56" applyFont="1" applyFill="1" applyBorder="1" applyAlignment="1">
      <alignment horizontal="center" vertical="center" wrapText="1"/>
      <protection/>
    </xf>
    <xf numFmtId="0" fontId="2" fillId="11" borderId="9" xfId="56" applyNumberFormat="1" applyFont="1" applyFill="1" applyBorder="1" applyAlignment="1" applyProtection="1">
      <alignment horizontal="center" vertical="center" wrapText="1"/>
      <protection/>
    </xf>
    <xf numFmtId="0" fontId="2" fillId="11" borderId="9" xfId="56" applyFont="1" applyFill="1" applyBorder="1" applyAlignment="1">
      <alignment horizontal="center" vertical="center" wrapText="1"/>
      <protection/>
    </xf>
    <xf numFmtId="49" fontId="2" fillId="11" borderId="9" xfId="56" applyNumberFormat="1" applyFont="1" applyFill="1" applyBorder="1" applyAlignment="1" applyProtection="1">
      <alignment horizontal="center" vertical="center" wrapText="1"/>
      <protection/>
    </xf>
    <xf numFmtId="0" fontId="2" fillId="11" borderId="13" xfId="56" applyFont="1" applyFill="1" applyBorder="1" applyAlignment="1">
      <alignment horizontal="center" vertical="center" wrapText="1"/>
      <protection/>
    </xf>
    <xf numFmtId="0" fontId="2" fillId="11" borderId="23" xfId="56" applyNumberFormat="1" applyFont="1" applyFill="1" applyBorder="1" applyAlignment="1" applyProtection="1">
      <alignment horizontal="center" vertical="center"/>
      <protection/>
    </xf>
    <xf numFmtId="0" fontId="2" fillId="11" borderId="13" xfId="56" applyNumberFormat="1" applyFont="1" applyFill="1" applyBorder="1" applyAlignment="1" applyProtection="1">
      <alignment horizontal="center" vertical="center"/>
      <protection/>
    </xf>
    <xf numFmtId="0" fontId="2" fillId="11" borderId="17" xfId="56" applyNumberFormat="1" applyFont="1" applyFill="1" applyBorder="1" applyAlignment="1" applyProtection="1">
      <alignment horizontal="center" vertical="center"/>
      <protection/>
    </xf>
    <xf numFmtId="0" fontId="2" fillId="11" borderId="9" xfId="56" applyNumberFormat="1" applyFont="1" applyFill="1" applyBorder="1" applyAlignment="1" applyProtection="1">
      <alignment horizontal="center" vertical="center"/>
      <protection/>
    </xf>
    <xf numFmtId="0" fontId="6" fillId="0" borderId="0" xfId="54" applyNumberFormat="1" applyFont="1" applyFill="1" applyAlignment="1" applyProtection="1">
      <alignment horizontal="center" vertical="center"/>
      <protection/>
    </xf>
    <xf numFmtId="49" fontId="2" fillId="11" borderId="0" xfId="54" applyNumberFormat="1" applyFont="1" applyFill="1" applyAlignment="1">
      <alignment horizontal="center" vertical="center"/>
      <protection/>
    </xf>
    <xf numFmtId="0" fontId="2" fillId="11" borderId="18" xfId="54" applyNumberFormat="1" applyFont="1" applyFill="1" applyBorder="1" applyAlignment="1" applyProtection="1">
      <alignment horizontal="right" vertical="center"/>
      <protection/>
    </xf>
    <xf numFmtId="0" fontId="2" fillId="11" borderId="9" xfId="54" applyNumberFormat="1" applyFont="1" applyFill="1" applyBorder="1" applyAlignment="1" applyProtection="1">
      <alignment horizontal="center" vertical="center"/>
      <protection/>
    </xf>
    <xf numFmtId="0" fontId="2" fillId="11" borderId="13" xfId="54" applyNumberFormat="1" applyFont="1" applyFill="1" applyBorder="1" applyAlignment="1" applyProtection="1">
      <alignment horizontal="center" vertical="center"/>
      <protection/>
    </xf>
    <xf numFmtId="0" fontId="2" fillId="11" borderId="13" xfId="54" applyNumberFormat="1" applyFont="1" applyFill="1" applyBorder="1" applyAlignment="1" applyProtection="1">
      <alignment horizontal="center" vertical="center" wrapText="1"/>
      <protection/>
    </xf>
    <xf numFmtId="0" fontId="2" fillId="0" borderId="13" xfId="54" applyNumberFormat="1" applyFont="1" applyFill="1" applyBorder="1" applyAlignment="1" applyProtection="1">
      <alignment horizontal="center" vertical="center" wrapText="1"/>
      <protection/>
    </xf>
    <xf numFmtId="0" fontId="2" fillId="0" borderId="9" xfId="54" applyNumberFormat="1" applyFont="1" applyFill="1" applyBorder="1" applyAlignment="1" applyProtection="1">
      <alignment horizontal="center" vertical="center" wrapText="1"/>
      <protection/>
    </xf>
    <xf numFmtId="0" fontId="2" fillId="11" borderId="9" xfId="54" applyNumberFormat="1" applyFont="1" applyFill="1" applyBorder="1" applyAlignment="1" applyProtection="1">
      <alignment horizontal="center" vertical="center" wrapText="1"/>
      <protection/>
    </xf>
    <xf numFmtId="0" fontId="2" fillId="11" borderId="17" xfId="54" applyNumberFormat="1" applyFont="1" applyFill="1" applyBorder="1" applyAlignment="1" applyProtection="1">
      <alignment horizontal="center" vertical="center" wrapText="1"/>
      <protection/>
    </xf>
    <xf numFmtId="179" fontId="2" fillId="11" borderId="17" xfId="54" applyNumberFormat="1" applyFont="1" applyFill="1" applyBorder="1" applyAlignment="1" applyProtection="1">
      <alignment horizontal="center" vertical="center" wrapText="1"/>
      <protection/>
    </xf>
    <xf numFmtId="179" fontId="2" fillId="11" borderId="9" xfId="54" applyNumberFormat="1" applyFont="1" applyFill="1" applyBorder="1" applyAlignment="1" applyProtection="1">
      <alignment horizontal="center" vertical="center" wrapText="1"/>
      <protection/>
    </xf>
    <xf numFmtId="0" fontId="2" fillId="11" borderId="11" xfId="54" applyNumberFormat="1" applyFont="1" applyFill="1" applyBorder="1" applyAlignment="1" applyProtection="1">
      <alignment horizontal="center" vertical="center" wrapText="1"/>
      <protection/>
    </xf>
    <xf numFmtId="0" fontId="1" fillId="11" borderId="14" xfId="54" applyFont="1" applyFill="1" applyBorder="1" applyAlignment="1">
      <alignment horizontal="center" vertical="center" wrapText="1"/>
      <protection/>
    </xf>
    <xf numFmtId="0" fontId="1" fillId="11" borderId="14" xfId="54" applyFont="1" applyFill="1" applyBorder="1" applyAlignment="1" applyProtection="1">
      <alignment horizontal="center" vertical="center" wrapText="1"/>
      <protection locked="0"/>
    </xf>
    <xf numFmtId="0" fontId="1" fillId="11" borderId="9" xfId="54" applyFont="1" applyFill="1" applyBorder="1" applyAlignment="1">
      <alignment horizontal="center" vertical="center" wrapText="1"/>
      <protection/>
    </xf>
    <xf numFmtId="0" fontId="1" fillId="11" borderId="17" xfId="54" applyFont="1" applyFill="1" applyBorder="1" applyAlignment="1">
      <alignment horizontal="center" vertical="center" wrapText="1"/>
      <protection/>
    </xf>
    <xf numFmtId="0" fontId="6" fillId="0" borderId="0" xfId="0" applyFont="1" applyAlignment="1">
      <alignment horizontal="center" vertical="center"/>
    </xf>
    <xf numFmtId="0" fontId="2" fillId="0" borderId="18" xfId="0" applyFont="1" applyBorder="1" applyAlignment="1">
      <alignment horizontal="right"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58" applyNumberFormat="1" applyFont="1" applyFill="1" applyAlignment="1" applyProtection="1">
      <alignment horizontal="center" vertical="center" wrapText="1"/>
      <protection/>
    </xf>
    <xf numFmtId="0" fontId="2" fillId="0" borderId="18" xfId="58" applyNumberFormat="1" applyFont="1" applyFill="1" applyBorder="1" applyAlignment="1" applyProtection="1">
      <alignment horizontal="right" vertical="center" wrapText="1"/>
      <protection/>
    </xf>
    <xf numFmtId="0" fontId="2" fillId="11" borderId="9" xfId="58" applyFont="1" applyFill="1" applyBorder="1" applyAlignment="1">
      <alignment horizontal="center" vertical="center" wrapText="1"/>
      <protection/>
    </xf>
    <xf numFmtId="0" fontId="2" fillId="11" borderId="9" xfId="58" applyNumberFormat="1" applyFont="1" applyFill="1" applyBorder="1" applyAlignment="1" applyProtection="1">
      <alignment horizontal="center" vertical="center"/>
      <protection/>
    </xf>
    <xf numFmtId="0" fontId="2" fillId="11" borderId="9" xfId="58" applyNumberFormat="1" applyFont="1" applyFill="1" applyBorder="1" applyAlignment="1" applyProtection="1">
      <alignment horizontal="center" vertical="center" wrapText="1"/>
      <protection/>
    </xf>
    <xf numFmtId="0" fontId="1" fillId="11" borderId="9" xfId="61" applyFont="1" applyFill="1" applyBorder="1" applyAlignment="1">
      <alignment horizontal="center" vertical="center" wrapText="1"/>
      <protection/>
    </xf>
    <xf numFmtId="0" fontId="1" fillId="11" borderId="11" xfId="61" applyFont="1" applyFill="1" applyBorder="1" applyAlignment="1">
      <alignment horizontal="center" vertical="center" wrapText="1"/>
      <protection/>
    </xf>
    <xf numFmtId="0" fontId="1" fillId="11" borderId="10" xfId="61" applyFont="1" applyFill="1" applyBorder="1" applyAlignment="1">
      <alignment horizontal="center" vertical="center" wrapText="1"/>
      <protection/>
    </xf>
    <xf numFmtId="0" fontId="1" fillId="11" borderId="17" xfId="61" applyFont="1" applyFill="1" applyBorder="1" applyAlignment="1">
      <alignment horizontal="center" vertical="center" wrapText="1"/>
      <protection/>
    </xf>
    <xf numFmtId="0" fontId="6" fillId="0" borderId="0" xfId="0" applyFont="1" applyAlignment="1">
      <alignment horizontal="center"/>
    </xf>
    <xf numFmtId="0" fontId="0" fillId="0" borderId="18" xfId="0" applyBorder="1" applyAlignment="1">
      <alignment horizontal="right"/>
    </xf>
    <xf numFmtId="0" fontId="2" fillId="0" borderId="9" xfId="0" applyFont="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0" xfId="49" applyNumberFormat="1" applyFont="1" applyFill="1" applyAlignment="1" applyProtection="1">
      <alignment horizontal="center" vertical="center" wrapText="1"/>
      <protection/>
    </xf>
    <xf numFmtId="0" fontId="6" fillId="0" borderId="0" xfId="49" applyNumberFormat="1" applyFont="1" applyFill="1" applyAlignment="1" applyProtection="1">
      <alignment horizontal="center" vertical="center" wrapText="1"/>
      <protection/>
    </xf>
    <xf numFmtId="0" fontId="1" fillId="0" borderId="18" xfId="49" applyNumberFormat="1" applyFont="1" applyFill="1" applyBorder="1" applyAlignment="1" applyProtection="1">
      <alignment horizontal="center" vertical="center"/>
      <protection/>
    </xf>
    <xf numFmtId="0" fontId="2" fillId="11" borderId="9" xfId="49" applyFont="1" applyFill="1" applyBorder="1" applyAlignment="1">
      <alignment horizontal="center" vertical="center" wrapText="1"/>
      <protection/>
    </xf>
    <xf numFmtId="0" fontId="2" fillId="11" borderId="9" xfId="49" applyNumberFormat="1" applyFont="1" applyFill="1" applyBorder="1" applyAlignment="1" applyProtection="1">
      <alignment horizontal="center" vertical="center" wrapText="1"/>
      <protection/>
    </xf>
    <xf numFmtId="0" fontId="1" fillId="11" borderId="9" xfId="49" applyNumberFormat="1" applyFont="1" applyFill="1" applyBorder="1" applyAlignment="1" applyProtection="1">
      <alignment horizontal="center" vertical="center"/>
      <protection/>
    </xf>
    <xf numFmtId="0" fontId="2" fillId="0" borderId="9" xfId="0" applyFont="1" applyBorder="1" applyAlignment="1">
      <alignment horizontal="center" vertical="center" wrapText="1"/>
    </xf>
    <xf numFmtId="0" fontId="6" fillId="0" borderId="0" xfId="52" applyNumberFormat="1" applyFont="1" applyFill="1" applyAlignment="1" applyProtection="1">
      <alignment horizontal="center" vertical="center"/>
      <protection/>
    </xf>
    <xf numFmtId="0" fontId="2" fillId="0" borderId="18" xfId="52" applyNumberFormat="1" applyFont="1" applyFill="1" applyBorder="1" applyAlignment="1" applyProtection="1">
      <alignment horizontal="right" vertical="center"/>
      <protection/>
    </xf>
    <xf numFmtId="0" fontId="2" fillId="11" borderId="11" xfId="52" applyFont="1" applyFill="1" applyBorder="1" applyAlignment="1">
      <alignment horizontal="center" vertical="center" wrapText="1"/>
      <protection/>
    </xf>
    <xf numFmtId="0" fontId="2" fillId="11" borderId="19" xfId="52" applyFont="1" applyFill="1" applyBorder="1" applyAlignment="1">
      <alignment horizontal="center" vertical="center" wrapText="1"/>
      <protection/>
    </xf>
    <xf numFmtId="0" fontId="2" fillId="11" borderId="9" xfId="52" applyNumberFormat="1" applyFont="1" applyFill="1" applyBorder="1" applyAlignment="1" applyProtection="1">
      <alignment horizontal="center" vertical="center" wrapText="1"/>
      <protection/>
    </xf>
    <xf numFmtId="0" fontId="2" fillId="11" borderId="14" xfId="52" applyNumberFormat="1" applyFont="1" applyFill="1" applyBorder="1" applyAlignment="1" applyProtection="1">
      <alignment horizontal="center" vertical="center" wrapText="1"/>
      <protection/>
    </xf>
    <xf numFmtId="0" fontId="2" fillId="11" borderId="12" xfId="52" applyNumberFormat="1" applyFont="1" applyFill="1" applyBorder="1" applyAlignment="1" applyProtection="1">
      <alignment horizontal="center" vertical="center" wrapText="1"/>
      <protection/>
    </xf>
    <xf numFmtId="0" fontId="2" fillId="11" borderId="9" xfId="52" applyNumberFormat="1" applyFont="1" applyFill="1" applyBorder="1" applyAlignment="1" applyProtection="1">
      <alignment horizontal="center" vertical="center"/>
      <protection/>
    </xf>
    <xf numFmtId="0" fontId="0" fillId="0" borderId="18" xfId="0" applyBorder="1" applyAlignment="1">
      <alignment horizontal="center"/>
    </xf>
    <xf numFmtId="0" fontId="4" fillId="0" borderId="18" xfId="0" applyNumberFormat="1" applyFont="1" applyFill="1" applyBorder="1" applyAlignment="1" applyProtection="1">
      <alignment vertical="center"/>
      <protection/>
    </xf>
    <xf numFmtId="0" fontId="1" fillId="0" borderId="22" xfId="0" applyNumberFormat="1" applyFont="1" applyFill="1" applyBorder="1" applyAlignment="1" applyProtection="1">
      <alignment horizontal="left"/>
      <protection/>
    </xf>
    <xf numFmtId="0" fontId="6" fillId="0" borderId="0" xfId="51" applyNumberFormat="1" applyFont="1" applyFill="1" applyAlignment="1" applyProtection="1">
      <alignment horizontal="center" vertical="center"/>
      <protection/>
    </xf>
    <xf numFmtId="0" fontId="2" fillId="11" borderId="9" xfId="51" applyNumberFormat="1" applyFont="1" applyFill="1" applyBorder="1" applyAlignment="1" applyProtection="1">
      <alignment horizontal="center" vertical="center" wrapText="1"/>
      <protection/>
    </xf>
    <xf numFmtId="49" fontId="2" fillId="11" borderId="9" xfId="51" applyNumberFormat="1" applyFont="1" applyFill="1" applyBorder="1" applyAlignment="1" applyProtection="1">
      <alignment horizontal="center" vertical="center" wrapText="1"/>
      <protection/>
    </xf>
    <xf numFmtId="0" fontId="2" fillId="11" borderId="11" xfId="51" applyNumberFormat="1" applyFont="1" applyFill="1" applyBorder="1" applyAlignment="1" applyProtection="1">
      <alignment horizontal="center" vertical="center" wrapText="1"/>
      <protection/>
    </xf>
    <xf numFmtId="0" fontId="2" fillId="11" borderId="10" xfId="51" applyNumberFormat="1" applyFont="1" applyFill="1" applyBorder="1" applyAlignment="1" applyProtection="1">
      <alignment horizontal="center" vertical="center" wrapText="1"/>
      <protection/>
    </xf>
    <xf numFmtId="0" fontId="2" fillId="11" borderId="17" xfId="51" applyNumberFormat="1" applyFont="1" applyFill="1" applyBorder="1" applyAlignment="1" applyProtection="1">
      <alignment horizontal="center" vertical="center" wrapText="1"/>
      <protection/>
    </xf>
    <xf numFmtId="0" fontId="6" fillId="0" borderId="0" xfId="55" applyNumberFormat="1" applyFont="1" applyFill="1" applyAlignment="1" applyProtection="1">
      <alignment horizontal="center" vertical="center" wrapText="1"/>
      <protection/>
    </xf>
    <xf numFmtId="0" fontId="2" fillId="0" borderId="18" xfId="55" applyNumberFormat="1" applyFont="1" applyFill="1" applyBorder="1" applyAlignment="1" applyProtection="1">
      <alignment horizontal="right" vertical="center" wrapText="1"/>
      <protection/>
    </xf>
    <xf numFmtId="0" fontId="2" fillId="11" borderId="9" xfId="55" applyFont="1" applyFill="1" applyBorder="1" applyAlignment="1">
      <alignment horizontal="center" vertical="center" wrapText="1"/>
      <protection/>
    </xf>
    <xf numFmtId="0" fontId="2" fillId="11" borderId="9" xfId="55" applyNumberFormat="1" applyFont="1" applyFill="1" applyBorder="1" applyAlignment="1" applyProtection="1">
      <alignment horizontal="center" vertical="center"/>
      <protection/>
    </xf>
    <xf numFmtId="0" fontId="2" fillId="11" borderId="9" xfId="55" applyNumberFormat="1" applyFont="1" applyFill="1" applyBorder="1" applyAlignment="1" applyProtection="1">
      <alignment horizontal="center" vertical="center" wrapText="1"/>
      <protection/>
    </xf>
    <xf numFmtId="0" fontId="2" fillId="0" borderId="0" xfId="44" applyNumberFormat="1" applyFont="1" applyFill="1" applyAlignment="1" applyProtection="1">
      <alignment horizontal="right" vertical="center" wrapText="1"/>
      <protection/>
    </xf>
    <xf numFmtId="0" fontId="6" fillId="0" borderId="0" xfId="44" applyNumberFormat="1" applyFont="1" applyFill="1" applyAlignment="1" applyProtection="1">
      <alignment horizontal="center" vertical="center"/>
      <protection/>
    </xf>
    <xf numFmtId="0" fontId="2" fillId="0" borderId="18" xfId="44" applyNumberFormat="1" applyFont="1" applyFill="1" applyBorder="1" applyAlignment="1" applyProtection="1">
      <alignment horizontal="right" vertical="center" wrapText="1"/>
      <protection/>
    </xf>
    <xf numFmtId="0" fontId="2" fillId="11" borderId="9" xfId="44" applyFont="1" applyFill="1" applyBorder="1" applyAlignment="1">
      <alignment horizontal="center" vertical="center" wrapText="1"/>
      <protection/>
    </xf>
    <xf numFmtId="0" fontId="2" fillId="11" borderId="9" xfId="44" applyNumberFormat="1" applyFont="1" applyFill="1" applyBorder="1" applyAlignment="1" applyProtection="1">
      <alignment horizontal="center" vertical="center" wrapText="1"/>
      <protection/>
    </xf>
    <xf numFmtId="0" fontId="6" fillId="0" borderId="0" xfId="43" applyNumberFormat="1" applyFont="1" applyFill="1" applyAlignment="1" applyProtection="1">
      <alignment horizontal="center" vertical="center"/>
      <protection/>
    </xf>
    <xf numFmtId="0" fontId="2" fillId="0" borderId="18" xfId="43" applyNumberFormat="1" applyFont="1" applyFill="1" applyBorder="1" applyAlignment="1" applyProtection="1">
      <alignment horizontal="right" vertical="center"/>
      <protection/>
    </xf>
    <xf numFmtId="0" fontId="2" fillId="11" borderId="9" xfId="43" applyFont="1" applyFill="1" applyBorder="1" applyAlignment="1">
      <alignment horizontal="center" vertical="center" wrapText="1"/>
      <protection/>
    </xf>
    <xf numFmtId="0" fontId="2" fillId="11" borderId="9" xfId="43" applyNumberFormat="1" applyFont="1" applyFill="1" applyBorder="1" applyAlignment="1" applyProtection="1">
      <alignment horizontal="center" vertical="center" wrapText="1"/>
      <protection/>
    </xf>
    <xf numFmtId="0" fontId="2" fillId="11" borderId="9" xfId="43" applyNumberFormat="1" applyFont="1" applyFill="1" applyBorder="1" applyAlignment="1" applyProtection="1">
      <alignment horizontal="center" vertical="center"/>
      <protection/>
    </xf>
    <xf numFmtId="0" fontId="6" fillId="0" borderId="0" xfId="53" applyNumberFormat="1" applyFont="1" applyFill="1" applyAlignment="1" applyProtection="1">
      <alignment horizontal="center" vertical="center" wrapText="1"/>
      <protection/>
    </xf>
    <xf numFmtId="0" fontId="2" fillId="0" borderId="0" xfId="53" applyFont="1" applyAlignment="1">
      <alignment horizontal="center" vertical="center" wrapText="1"/>
      <protection/>
    </xf>
    <xf numFmtId="0" fontId="2" fillId="11" borderId="9" xfId="53" applyNumberFormat="1" applyFont="1" applyFill="1" applyBorder="1" applyAlignment="1" applyProtection="1">
      <alignment horizontal="center" vertical="center" wrapText="1"/>
      <protection/>
    </xf>
    <xf numFmtId="0" fontId="2" fillId="11" borderId="9" xfId="53" applyFont="1" applyFill="1" applyBorder="1" applyAlignment="1">
      <alignment horizontal="center" vertical="center" wrapText="1"/>
      <protection/>
    </xf>
    <xf numFmtId="49" fontId="2" fillId="11" borderId="9" xfId="53" applyNumberFormat="1" applyFont="1" applyFill="1" applyBorder="1" applyAlignment="1" applyProtection="1">
      <alignment horizontal="center" vertical="center" wrapText="1"/>
      <protection/>
    </xf>
    <xf numFmtId="0" fontId="2" fillId="11" borderId="13" xfId="53" applyFont="1" applyFill="1" applyBorder="1" applyAlignment="1">
      <alignment horizontal="center" vertical="center" wrapText="1"/>
      <protection/>
    </xf>
    <xf numFmtId="0" fontId="2" fillId="11" borderId="14" xfId="53" applyFont="1" applyFill="1" applyBorder="1" applyAlignment="1">
      <alignment horizontal="center" vertical="center" wrapText="1"/>
      <protection/>
    </xf>
    <xf numFmtId="0" fontId="2" fillId="11" borderId="23" xfId="53" applyFont="1" applyFill="1" applyBorder="1" applyAlignment="1">
      <alignment horizontal="center" vertical="center" wrapText="1"/>
      <protection/>
    </xf>
    <xf numFmtId="0" fontId="2" fillId="11" borderId="13" xfId="53" applyNumberFormat="1" applyFont="1" applyFill="1" applyBorder="1" applyAlignment="1" applyProtection="1">
      <alignment horizontal="center" vertical="center" wrapText="1"/>
      <protection/>
    </xf>
    <xf numFmtId="0" fontId="2" fillId="11" borderId="9" xfId="53" applyNumberFormat="1" applyFont="1" applyFill="1" applyBorder="1" applyAlignment="1" applyProtection="1">
      <alignment horizontal="center" vertical="center"/>
      <protection/>
    </xf>
    <xf numFmtId="0" fontId="6" fillId="0" borderId="0" xfId="50" applyNumberFormat="1" applyFont="1" applyFill="1" applyAlignment="1" applyProtection="1">
      <alignment horizontal="center" vertical="center"/>
      <protection/>
    </xf>
    <xf numFmtId="0" fontId="2" fillId="0" borderId="18" xfId="50" applyFont="1" applyBorder="1" applyAlignment="1">
      <alignment horizontal="left" vertical="center" wrapText="1"/>
      <protection/>
    </xf>
    <xf numFmtId="0" fontId="2" fillId="0" borderId="18" xfId="50" applyNumberFormat="1" applyFont="1" applyFill="1" applyBorder="1" applyAlignment="1" applyProtection="1">
      <alignment horizontal="right" vertical="center"/>
      <protection/>
    </xf>
    <xf numFmtId="0" fontId="2" fillId="11" borderId="13" xfId="50" applyNumberFormat="1" applyFont="1" applyFill="1" applyBorder="1" applyAlignment="1" applyProtection="1">
      <alignment horizontal="center" vertical="center"/>
      <protection/>
    </xf>
    <xf numFmtId="0" fontId="2" fillId="11" borderId="12" xfId="50" applyNumberFormat="1" applyFont="1" applyFill="1" applyBorder="1" applyAlignment="1" applyProtection="1">
      <alignment horizontal="center" vertical="center"/>
      <protection/>
    </xf>
    <xf numFmtId="0" fontId="2" fillId="11" borderId="14" xfId="50" applyNumberFormat="1" applyFont="1" applyFill="1" applyBorder="1" applyAlignment="1" applyProtection="1">
      <alignment horizontal="center" vertical="center"/>
      <protection/>
    </xf>
    <xf numFmtId="0" fontId="2" fillId="11" borderId="13" xfId="50" applyNumberFormat="1" applyFont="1" applyFill="1" applyBorder="1" applyAlignment="1" applyProtection="1">
      <alignment horizontal="center" vertical="center" wrapText="1"/>
      <protection/>
    </xf>
    <xf numFmtId="0" fontId="2" fillId="11" borderId="9" xfId="50" applyNumberFormat="1" applyFont="1" applyFill="1" applyBorder="1" applyAlignment="1" applyProtection="1">
      <alignment horizontal="center" vertical="center" wrapText="1"/>
      <protection/>
    </xf>
    <xf numFmtId="0" fontId="2" fillId="11" borderId="18" xfId="50" applyNumberFormat="1" applyFont="1" applyFill="1" applyBorder="1" applyAlignment="1" applyProtection="1">
      <alignment horizontal="center" vertical="center" wrapText="1"/>
      <protection/>
    </xf>
    <xf numFmtId="0" fontId="2" fillId="11" borderId="12" xfId="50" applyNumberFormat="1" applyFont="1" applyFill="1" applyBorder="1" applyAlignment="1" applyProtection="1">
      <alignment horizontal="center" vertical="center" wrapText="1"/>
      <protection/>
    </xf>
    <xf numFmtId="0" fontId="1" fillId="11" borderId="20" xfId="50" applyFont="1" applyFill="1" applyBorder="1" applyAlignment="1">
      <alignment horizontal="center" vertical="center" wrapText="1"/>
      <protection/>
    </xf>
    <xf numFmtId="0" fontId="1" fillId="11" borderId="15" xfId="50" applyFont="1" applyFill="1" applyBorder="1" applyAlignment="1" applyProtection="1">
      <alignment horizontal="center" vertical="center" wrapText="1"/>
      <protection locked="0"/>
    </xf>
    <xf numFmtId="0" fontId="1" fillId="11" borderId="24" xfId="50" applyFont="1" applyFill="1" applyBorder="1" applyAlignment="1">
      <alignment horizontal="center" vertical="center" wrapText="1"/>
      <protection/>
    </xf>
    <xf numFmtId="0" fontId="1" fillId="11" borderId="9" xfId="50" applyFont="1" applyFill="1" applyBorder="1" applyAlignment="1">
      <alignment horizontal="center" vertical="center" wrapText="1"/>
      <protection/>
    </xf>
    <xf numFmtId="0" fontId="2" fillId="0" borderId="18" xfId="0" applyFont="1" applyFill="1" applyBorder="1" applyAlignment="1">
      <alignment horizontal="left" vertical="center" wrapText="1"/>
    </xf>
    <xf numFmtId="0" fontId="2" fillId="0" borderId="18" xfId="0" applyFont="1" applyBorder="1" applyAlignment="1">
      <alignment horizontal="center" vertical="center"/>
    </xf>
    <xf numFmtId="0" fontId="6" fillId="0" borderId="0" xfId="48" applyNumberFormat="1" applyFont="1" applyFill="1" applyAlignment="1" applyProtection="1">
      <alignment horizontal="center" vertical="center"/>
      <protection/>
    </xf>
    <xf numFmtId="0" fontId="2" fillId="0" borderId="18" xfId="48" applyFont="1" applyBorder="1" applyAlignment="1">
      <alignment horizontal="left" vertical="center" wrapText="1"/>
      <protection/>
    </xf>
    <xf numFmtId="0" fontId="2" fillId="0" borderId="18" xfId="48" applyNumberFormat="1" applyFont="1" applyFill="1" applyBorder="1" applyAlignment="1" applyProtection="1">
      <alignment horizontal="right" vertical="center"/>
      <protection/>
    </xf>
    <xf numFmtId="0" fontId="2" fillId="11" borderId="9" xfId="48" applyNumberFormat="1" applyFont="1" applyFill="1" applyBorder="1" applyAlignment="1" applyProtection="1">
      <alignment horizontal="center" vertical="center" wrapText="1"/>
      <protection/>
    </xf>
    <xf numFmtId="0" fontId="2" fillId="11" borderId="13" xfId="48" applyNumberFormat="1" applyFont="1" applyFill="1" applyBorder="1" applyAlignment="1" applyProtection="1">
      <alignment horizontal="center" vertical="center" wrapText="1"/>
      <protection/>
    </xf>
    <xf numFmtId="0" fontId="2" fillId="11" borderId="12" xfId="48" applyNumberFormat="1" applyFont="1" applyFill="1" applyBorder="1" applyAlignment="1" applyProtection="1">
      <alignment horizontal="center" vertical="center" wrapText="1"/>
      <protection/>
    </xf>
    <xf numFmtId="0" fontId="2" fillId="11" borderId="14" xfId="48" applyNumberFormat="1" applyFont="1" applyFill="1" applyBorder="1" applyAlignment="1" applyProtection="1">
      <alignment horizontal="center" vertical="center" wrapText="1"/>
      <protection/>
    </xf>
    <xf numFmtId="0" fontId="2" fillId="11" borderId="23" xfId="48" applyNumberFormat="1" applyFont="1" applyFill="1" applyBorder="1" applyAlignment="1" applyProtection="1">
      <alignment horizontal="center" vertical="center" wrapText="1"/>
      <protection/>
    </xf>
    <xf numFmtId="0" fontId="2" fillId="11" borderId="17" xfId="48" applyNumberFormat="1" applyFont="1" applyFill="1" applyBorder="1" applyAlignment="1" applyProtection="1">
      <alignment horizontal="center" vertical="center" wrapText="1"/>
      <protection/>
    </xf>
    <xf numFmtId="0" fontId="2" fillId="11" borderId="18" xfId="48" applyNumberFormat="1" applyFont="1" applyFill="1" applyBorder="1" applyAlignment="1" applyProtection="1">
      <alignment horizontal="center" vertical="center" wrapText="1"/>
      <protection/>
    </xf>
    <xf numFmtId="0" fontId="1" fillId="11" borderId="14" xfId="48" applyFont="1" applyFill="1" applyBorder="1" applyAlignment="1">
      <alignment horizontal="center" vertical="center" wrapText="1"/>
      <protection/>
    </xf>
    <xf numFmtId="0" fontId="1" fillId="11" borderId="9" xfId="48" applyFont="1" applyFill="1" applyBorder="1" applyAlignment="1">
      <alignment horizontal="center" vertical="center" wrapText="1"/>
      <protection/>
    </xf>
    <xf numFmtId="0" fontId="8" fillId="0" borderId="18" xfId="0" applyFont="1" applyBorder="1" applyAlignment="1">
      <alignment horizontal="left" vertical="center"/>
    </xf>
    <xf numFmtId="0" fontId="7" fillId="0" borderId="0" xfId="47" applyNumberFormat="1" applyFont="1" applyFill="1" applyAlignment="1" applyProtection="1">
      <alignment horizontal="center" vertical="center" wrapText="1"/>
      <protection/>
    </xf>
    <xf numFmtId="0" fontId="1" fillId="0" borderId="18" xfId="47" applyFont="1" applyBorder="1" applyAlignment="1">
      <alignment horizontal="right" vertical="center"/>
      <protection/>
    </xf>
    <xf numFmtId="0" fontId="1" fillId="0" borderId="18" xfId="47" applyBorder="1" applyAlignment="1">
      <alignment horizontal="right" vertical="center"/>
      <protection/>
    </xf>
    <xf numFmtId="0" fontId="2" fillId="11" borderId="9" xfId="47" applyNumberFormat="1" applyFont="1" applyFill="1" applyBorder="1" applyAlignment="1" applyProtection="1">
      <alignment horizontal="center" vertical="center"/>
      <protection/>
    </xf>
    <xf numFmtId="0" fontId="2" fillId="11" borderId="9" xfId="47" applyNumberFormat="1" applyFont="1" applyFill="1" applyBorder="1" applyAlignment="1" applyProtection="1">
      <alignment horizontal="center" vertical="center" wrapText="1"/>
      <protection/>
    </xf>
    <xf numFmtId="0" fontId="2" fillId="0" borderId="9" xfId="47" applyNumberFormat="1" applyFont="1" applyFill="1" applyBorder="1" applyAlignment="1" applyProtection="1">
      <alignment horizontal="center" vertical="center" wrapText="1"/>
      <protection/>
    </xf>
    <xf numFmtId="0" fontId="6" fillId="0" borderId="0" xfId="46" applyNumberFormat="1" applyFont="1" applyFill="1" applyAlignment="1" applyProtection="1">
      <alignment horizontal="center" vertical="center"/>
      <protection/>
    </xf>
    <xf numFmtId="0" fontId="1" fillId="0" borderId="9" xfId="46" applyNumberFormat="1" applyFont="1" applyFill="1" applyBorder="1" applyAlignment="1" applyProtection="1">
      <alignment horizontal="center" vertical="center" wrapText="1"/>
      <protection/>
    </xf>
    <xf numFmtId="0" fontId="1" fillId="0" borderId="20" xfId="46" applyNumberFormat="1" applyFont="1" applyFill="1" applyBorder="1" applyAlignment="1" applyProtection="1">
      <alignment horizontal="center" vertical="center" wrapText="1"/>
      <protection/>
    </xf>
    <xf numFmtId="0" fontId="1" fillId="0" borderId="11" xfId="46" applyNumberFormat="1" applyFont="1" applyFill="1" applyBorder="1" applyAlignment="1" applyProtection="1">
      <alignment horizontal="center" vertical="center" wrapText="1"/>
      <protection/>
    </xf>
    <xf numFmtId="0" fontId="1" fillId="0" borderId="13" xfId="46" applyNumberFormat="1" applyFont="1" applyFill="1" applyBorder="1" applyAlignment="1" applyProtection="1">
      <alignment horizontal="center" vertical="center" wrapText="1"/>
      <protection/>
    </xf>
    <xf numFmtId="0" fontId="2" fillId="11" borderId="23" xfId="46" applyNumberFormat="1" applyFont="1" applyFill="1" applyBorder="1" applyAlignment="1" applyProtection="1">
      <alignment horizontal="center" vertical="center" wrapText="1"/>
      <protection/>
    </xf>
    <xf numFmtId="0" fontId="2" fillId="11" borderId="13" xfId="46" applyNumberFormat="1" applyFont="1" applyFill="1" applyBorder="1" applyAlignment="1" applyProtection="1">
      <alignment horizontal="center" vertical="center" wrapText="1"/>
      <protection/>
    </xf>
    <xf numFmtId="0" fontId="2" fillId="11" borderId="17" xfId="46" applyNumberFormat="1" applyFont="1" applyFill="1" applyBorder="1" applyAlignment="1" applyProtection="1">
      <alignment horizontal="center" vertical="center" wrapText="1"/>
      <protection/>
    </xf>
    <xf numFmtId="0" fontId="2" fillId="11" borderId="9" xfId="46" applyNumberFormat="1" applyFont="1" applyFill="1" applyBorder="1" applyAlignment="1" applyProtection="1">
      <alignment horizontal="center" vertical="center" wrapText="1"/>
      <protection/>
    </xf>
    <xf numFmtId="0" fontId="2" fillId="11" borderId="24" xfId="46" applyNumberFormat="1" applyFont="1" applyFill="1" applyBorder="1" applyAlignment="1" applyProtection="1">
      <alignment horizontal="center" vertical="center" wrapText="1"/>
      <protection/>
    </xf>
    <xf numFmtId="0" fontId="2" fillId="11" borderId="14" xfId="46" applyNumberFormat="1" applyFont="1" applyFill="1" applyBorder="1" applyAlignment="1" applyProtection="1">
      <alignment horizontal="center" vertical="center" wrapText="1"/>
      <protection/>
    </xf>
    <xf numFmtId="0" fontId="2" fillId="11" borderId="18" xfId="46" applyNumberFormat="1" applyFont="1" applyFill="1" applyBorder="1" applyAlignment="1" applyProtection="1">
      <alignment horizontal="center" vertical="center" wrapText="1"/>
      <protection/>
    </xf>
    <xf numFmtId="0" fontId="2" fillId="11" borderId="12" xfId="46" applyNumberFormat="1" applyFont="1" applyFill="1" applyBorder="1" applyAlignment="1" applyProtection="1">
      <alignment horizontal="center" vertical="center" wrapText="1"/>
      <protection/>
    </xf>
    <xf numFmtId="0" fontId="3" fillId="0" borderId="0" xfId="45" applyFont="1" applyAlignment="1">
      <alignment horizontal="center" vertical="center"/>
      <protection/>
    </xf>
    <xf numFmtId="0" fontId="4" fillId="11" borderId="14" xfId="45" applyNumberFormat="1" applyFont="1" applyFill="1" applyBorder="1" applyAlignment="1" applyProtection="1">
      <alignment horizontal="center" vertical="center"/>
      <protection/>
    </xf>
    <xf numFmtId="0" fontId="4" fillId="11" borderId="9" xfId="45" applyNumberFormat="1" applyFont="1" applyFill="1" applyBorder="1" applyAlignment="1" applyProtection="1">
      <alignment horizontal="center" vertical="center"/>
      <protection/>
    </xf>
    <xf numFmtId="0" fontId="4" fillId="11" borderId="13" xfId="45" applyNumberFormat="1" applyFont="1" applyFill="1" applyBorder="1" applyAlignment="1" applyProtection="1">
      <alignment horizontal="center" vertical="center"/>
      <protection/>
    </xf>
    <xf numFmtId="0" fontId="4" fillId="11" borderId="9" xfId="45" applyNumberFormat="1" applyFont="1" applyFill="1" applyBorder="1" applyAlignment="1" applyProtection="1">
      <alignment horizontal="center" vertical="center" wrapText="1"/>
      <protection/>
    </xf>
    <xf numFmtId="0" fontId="4" fillId="11" borderId="14" xfId="45" applyNumberFormat="1" applyFont="1" applyFill="1" applyBorder="1" applyAlignment="1" applyProtection="1">
      <alignment horizontal="center" vertical="center" wrapText="1"/>
      <protection/>
    </xf>
    <xf numFmtId="0" fontId="3" fillId="0" borderId="0" xfId="59" applyNumberFormat="1" applyFont="1" applyFill="1" applyAlignment="1" applyProtection="1">
      <alignment horizontal="center" vertical="center"/>
      <protection/>
    </xf>
    <xf numFmtId="0" fontId="4" fillId="11" borderId="9" xfId="59" applyNumberFormat="1" applyFont="1" applyFill="1" applyBorder="1" applyAlignment="1" applyProtection="1">
      <alignment horizontal="center" vertical="center" wrapText="1"/>
      <protection/>
    </xf>
    <xf numFmtId="0" fontId="4" fillId="11" borderId="11" xfId="59" applyNumberFormat="1" applyFont="1" applyFill="1" applyBorder="1" applyAlignment="1" applyProtection="1">
      <alignment horizontal="center" vertical="center" wrapText="1"/>
      <protection/>
    </xf>
    <xf numFmtId="0" fontId="4" fillId="11" borderId="17" xfId="59" applyNumberFormat="1" applyFont="1" applyFill="1" applyBorder="1" applyAlignment="1" applyProtection="1">
      <alignment horizontal="center" vertical="center" wrapText="1"/>
      <protection/>
    </xf>
    <xf numFmtId="0" fontId="4" fillId="11" borderId="13" xfId="59" applyNumberFormat="1" applyFont="1" applyFill="1" applyBorder="1" applyAlignment="1" applyProtection="1">
      <alignment horizontal="center" vertical="center" wrapText="1"/>
      <protection/>
    </xf>
    <xf numFmtId="0" fontId="4" fillId="11" borderId="14" xfId="59" applyNumberFormat="1" applyFont="1" applyFill="1" applyBorder="1" applyAlignment="1" applyProtection="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常规 4_06一般公共预算基本支出表" xfId="41"/>
    <cellStyle name="常规 5" xfId="42"/>
    <cellStyle name="常规_01024199FB0E4AA990B5AE7002822FBB" xfId="43"/>
    <cellStyle name="常规_0B6CD2B80CC44853A61EA0F3C70718A7" xfId="44"/>
    <cellStyle name="常规_10FFF10EDCCA4317905A55AF0DC4BD23" xfId="45"/>
    <cellStyle name="常规_16D242D3E8CA48A39E7BABAD4C2ADF34" xfId="46"/>
    <cellStyle name="常规_234CAB730E9A49B381A8B2597D07D694" xfId="47"/>
    <cellStyle name="常规_385200E607F04804B5C7988757B03D63" xfId="48"/>
    <cellStyle name="常规_39487248717147F198562F069F2ADD01" xfId="49"/>
    <cellStyle name="常规_5E9FB8AE66E14E3CBF0A58F4E691094F" xfId="50"/>
    <cellStyle name="常规_76F45534EFC8460DA0F4824A8C8A34BC" xfId="51"/>
    <cellStyle name="常规_895BA4DC252E44F38DB6B1093505760C" xfId="52"/>
    <cellStyle name="常规_9BD24174709145A1A19E8F64762D88B5" xfId="53"/>
    <cellStyle name="常规_AB1B1E38243A4EE5BA45BBBA49A942B7" xfId="54"/>
    <cellStyle name="常规_E8AF75BCA17C4A7BA79F29CA83B6F5A7" xfId="55"/>
    <cellStyle name="常规_EA9ADEE351EC4FBE8D6B10FECBD78F3B" xfId="56"/>
    <cellStyle name="常规_F2C9F44EAE6D41698431DB70DDBCF964" xfId="57"/>
    <cellStyle name="常规_FA85956AF29D46888C80C611E9FB4855" xfId="58"/>
    <cellStyle name="常规_FDEBF98641054675A285ACB70D2F65A1" xfId="59"/>
    <cellStyle name="常规_部门收支总表" xfId="60"/>
    <cellStyle name="常规_工资福利"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K36" sqref="K36"/>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278"/>
      <c r="B1" s="279"/>
      <c r="C1" s="279"/>
      <c r="D1" s="279"/>
      <c r="E1" s="279"/>
      <c r="H1" s="408" t="s">
        <v>0</v>
      </c>
    </row>
    <row r="2" spans="1:8" ht="20.25" customHeight="1">
      <c r="A2" s="416" t="s">
        <v>1</v>
      </c>
      <c r="B2" s="416"/>
      <c r="C2" s="416"/>
      <c r="D2" s="416"/>
      <c r="E2" s="416"/>
      <c r="F2" s="416"/>
      <c r="G2" s="416"/>
      <c r="H2" s="416"/>
    </row>
    <row r="3" spans="1:8" ht="16.5" customHeight="1">
      <c r="A3" s="417" t="str">
        <f>"部门:"&amp;'一般预算支出'!E8</f>
        <v>部门:岳阳县信访局</v>
      </c>
      <c r="B3" s="417"/>
      <c r="C3" s="281"/>
      <c r="D3" s="281"/>
      <c r="E3" s="282"/>
      <c r="H3" s="283" t="s">
        <v>2</v>
      </c>
    </row>
    <row r="4" spans="1:8" ht="16.5" customHeight="1">
      <c r="A4" s="284" t="s">
        <v>3</v>
      </c>
      <c r="B4" s="284"/>
      <c r="C4" s="418" t="s">
        <v>4</v>
      </c>
      <c r="D4" s="418"/>
      <c r="E4" s="418"/>
      <c r="F4" s="418"/>
      <c r="G4" s="418"/>
      <c r="H4" s="418"/>
    </row>
    <row r="5" spans="1:8" ht="15" customHeight="1">
      <c r="A5" s="285" t="s">
        <v>5</v>
      </c>
      <c r="B5" s="285" t="s">
        <v>6</v>
      </c>
      <c r="C5" s="286" t="s">
        <v>7</v>
      </c>
      <c r="D5" s="285" t="s">
        <v>6</v>
      </c>
      <c r="E5" s="286" t="s">
        <v>8</v>
      </c>
      <c r="F5" s="285" t="s">
        <v>6</v>
      </c>
      <c r="G5" s="286" t="s">
        <v>9</v>
      </c>
      <c r="H5" s="285" t="s">
        <v>6</v>
      </c>
    </row>
    <row r="6" spans="1:8" s="22" customFormat="1" ht="15" customHeight="1">
      <c r="A6" s="287" t="s">
        <v>10</v>
      </c>
      <c r="B6" s="288">
        <f>SUM(B7:B8)</f>
        <v>127.59999999999998</v>
      </c>
      <c r="C6" s="287" t="s">
        <v>11</v>
      </c>
      <c r="D6" s="412">
        <v>127.6</v>
      </c>
      <c r="E6" s="287" t="s">
        <v>12</v>
      </c>
      <c r="F6" s="288">
        <f>SUM(F7:F9)</f>
        <v>102.09999999999998</v>
      </c>
      <c r="G6" s="290" t="s">
        <v>13</v>
      </c>
      <c r="H6" s="413">
        <f>F7</f>
        <v>86.81999999999998</v>
      </c>
    </row>
    <row r="7" spans="1:8" s="22" customFormat="1" ht="15" customHeight="1">
      <c r="A7" s="287" t="s">
        <v>14</v>
      </c>
      <c r="B7" s="288">
        <f>'部门收入总表'!E7</f>
        <v>127.59999999999998</v>
      </c>
      <c r="C7" s="290" t="s">
        <v>15</v>
      </c>
      <c r="D7" s="412"/>
      <c r="E7" s="287" t="s">
        <v>16</v>
      </c>
      <c r="F7" s="288">
        <f>'部门支出总表（分类）'!H11</f>
        <v>86.81999999999998</v>
      </c>
      <c r="G7" s="290" t="s">
        <v>17</v>
      </c>
      <c r="H7" s="413">
        <f>F8+F11</f>
        <v>38.58</v>
      </c>
    </row>
    <row r="8" spans="1:8" s="22" customFormat="1" ht="15" customHeight="1">
      <c r="A8" s="287" t="s">
        <v>18</v>
      </c>
      <c r="B8" s="288">
        <f>'部门收入总表'!F7</f>
        <v>0</v>
      </c>
      <c r="C8" s="287" t="s">
        <v>19</v>
      </c>
      <c r="D8" s="412"/>
      <c r="E8" s="287" t="s">
        <v>20</v>
      </c>
      <c r="F8" s="288">
        <f>'部门支出总表（分类）'!I11</f>
        <v>13.079999999999998</v>
      </c>
      <c r="G8" s="290" t="s">
        <v>21</v>
      </c>
      <c r="H8" s="413">
        <f>F16</f>
        <v>0</v>
      </c>
    </row>
    <row r="9" spans="1:8" s="22" customFormat="1" ht="15" customHeight="1">
      <c r="A9" s="287" t="s">
        <v>22</v>
      </c>
      <c r="B9" s="288">
        <f>'部门收入总表'!G7</f>
        <v>0</v>
      </c>
      <c r="C9" s="287" t="s">
        <v>23</v>
      </c>
      <c r="D9" s="412"/>
      <c r="E9" s="287" t="s">
        <v>24</v>
      </c>
      <c r="F9" s="288">
        <f>'部门支出总表（分类）'!J11</f>
        <v>2.2</v>
      </c>
      <c r="G9" s="290" t="s">
        <v>25</v>
      </c>
      <c r="H9" s="413">
        <f>F15</f>
        <v>0</v>
      </c>
    </row>
    <row r="10" spans="1:8" s="22" customFormat="1" ht="15" customHeight="1">
      <c r="A10" s="287" t="s">
        <v>26</v>
      </c>
      <c r="B10" s="288">
        <f>'部门收入总表'!H7</f>
        <v>0</v>
      </c>
      <c r="C10" s="287" t="s">
        <v>27</v>
      </c>
      <c r="D10" s="412"/>
      <c r="E10" s="287" t="s">
        <v>28</v>
      </c>
      <c r="F10" s="288">
        <f>SUM(F11:F17)</f>
        <v>25.5</v>
      </c>
      <c r="G10" s="290" t="s">
        <v>29</v>
      </c>
      <c r="H10" s="413"/>
    </row>
    <row r="11" spans="1:8" s="22" customFormat="1" ht="15" customHeight="1">
      <c r="A11" s="287" t="s">
        <v>30</v>
      </c>
      <c r="B11" s="288">
        <f>'部门收入总表'!I7</f>
        <v>0</v>
      </c>
      <c r="C11" s="287" t="s">
        <v>31</v>
      </c>
      <c r="D11" s="412"/>
      <c r="E11" s="414" t="s">
        <v>32</v>
      </c>
      <c r="F11" s="288">
        <f>'部门支出总表（分类）'!L12</f>
        <v>25.5</v>
      </c>
      <c r="G11" s="290" t="s">
        <v>33</v>
      </c>
      <c r="H11" s="413"/>
    </row>
    <row r="12" spans="1:8" s="22" customFormat="1" ht="15" customHeight="1">
      <c r="A12" s="287" t="s">
        <v>34</v>
      </c>
      <c r="B12" s="288">
        <f>'部门收入总表'!J7</f>
        <v>0</v>
      </c>
      <c r="C12" s="287" t="s">
        <v>35</v>
      </c>
      <c r="D12" s="412"/>
      <c r="E12" s="414" t="s">
        <v>36</v>
      </c>
      <c r="F12" s="288">
        <f>'部门支出总表（分类）'!M12</f>
        <v>0</v>
      </c>
      <c r="G12" s="290" t="s">
        <v>37</v>
      </c>
      <c r="H12" s="413">
        <f>F12</f>
        <v>0</v>
      </c>
    </row>
    <row r="13" spans="1:8" s="22" customFormat="1" ht="15" customHeight="1">
      <c r="A13" s="287" t="s">
        <v>38</v>
      </c>
      <c r="B13" s="288">
        <f>'部门收入总表'!K7</f>
        <v>0</v>
      </c>
      <c r="C13" s="287" t="s">
        <v>39</v>
      </c>
      <c r="D13" s="412"/>
      <c r="E13" s="414" t="s">
        <v>40</v>
      </c>
      <c r="F13" s="288">
        <f>'部门支出总表（分类）'!N12</f>
        <v>0</v>
      </c>
      <c r="G13" s="290" t="s">
        <v>41</v>
      </c>
      <c r="H13" s="413"/>
    </row>
    <row r="14" spans="1:8" s="22" customFormat="1" ht="15" customHeight="1">
      <c r="A14" s="287" t="s">
        <v>42</v>
      </c>
      <c r="B14" s="288">
        <f>'部门收入总表'!L7</f>
        <v>0</v>
      </c>
      <c r="C14" s="287" t="s">
        <v>43</v>
      </c>
      <c r="D14" s="412"/>
      <c r="E14" s="414" t="s">
        <v>44</v>
      </c>
      <c r="F14" s="288">
        <f>'部门支出总表（分类）'!O12</f>
        <v>0</v>
      </c>
      <c r="G14" s="290" t="s">
        <v>45</v>
      </c>
      <c r="H14" s="413">
        <f>F9</f>
        <v>2.2</v>
      </c>
    </row>
    <row r="15" spans="1:8" s="22" customFormat="1" ht="15" customHeight="1">
      <c r="A15" s="287"/>
      <c r="B15" s="288"/>
      <c r="C15" s="287" t="s">
        <v>46</v>
      </c>
      <c r="D15" s="412"/>
      <c r="E15" s="414" t="s">
        <v>47</v>
      </c>
      <c r="F15" s="288">
        <f>'部门支出总表（分类）'!P12</f>
        <v>0</v>
      </c>
      <c r="G15" s="290" t="s">
        <v>48</v>
      </c>
      <c r="H15" s="413">
        <f>F14</f>
        <v>0</v>
      </c>
    </row>
    <row r="16" spans="1:8" s="22" customFormat="1" ht="15" customHeight="1">
      <c r="A16" s="291"/>
      <c r="B16" s="288"/>
      <c r="C16" s="287" t="s">
        <v>49</v>
      </c>
      <c r="D16" s="412"/>
      <c r="E16" s="414" t="s">
        <v>50</v>
      </c>
      <c r="F16" s="288">
        <f>'部门支出总表（分类）'!Q12</f>
        <v>0</v>
      </c>
      <c r="G16" s="290" t="s">
        <v>51</v>
      </c>
      <c r="H16" s="413">
        <f>F13</f>
        <v>0</v>
      </c>
    </row>
    <row r="17" spans="1:8" s="22" customFormat="1" ht="15" customHeight="1">
      <c r="A17" s="287"/>
      <c r="B17" s="288"/>
      <c r="C17" s="287" t="s">
        <v>52</v>
      </c>
      <c r="D17" s="412"/>
      <c r="E17" s="414" t="s">
        <v>53</v>
      </c>
      <c r="F17" s="288">
        <f>'部门支出总表（分类）'!R12</f>
        <v>0</v>
      </c>
      <c r="G17" s="290" t="s">
        <v>54</v>
      </c>
      <c r="H17" s="413"/>
    </row>
    <row r="18" spans="1:8" s="22" customFormat="1" ht="15" customHeight="1">
      <c r="A18" s="287"/>
      <c r="B18" s="288"/>
      <c r="C18" s="292" t="s">
        <v>55</v>
      </c>
      <c r="D18" s="412"/>
      <c r="E18" s="287" t="s">
        <v>56</v>
      </c>
      <c r="F18" s="288">
        <f>'部门支出总表（分类）'!S11</f>
        <v>0</v>
      </c>
      <c r="G18" s="290" t="s">
        <v>57</v>
      </c>
      <c r="H18" s="413"/>
    </row>
    <row r="19" spans="1:8" s="22" customFormat="1" ht="15" customHeight="1">
      <c r="A19" s="291"/>
      <c r="B19" s="288"/>
      <c r="C19" s="292" t="s">
        <v>58</v>
      </c>
      <c r="D19" s="412"/>
      <c r="E19" s="287" t="s">
        <v>59</v>
      </c>
      <c r="F19" s="288">
        <f>'部门支出总表（分类）'!T11</f>
        <v>0</v>
      </c>
      <c r="G19" s="290" t="s">
        <v>60</v>
      </c>
      <c r="H19" s="413"/>
    </row>
    <row r="20" spans="1:8" s="22" customFormat="1" ht="15" customHeight="1">
      <c r="A20" s="291"/>
      <c r="B20" s="288"/>
      <c r="C20" s="292" t="s">
        <v>61</v>
      </c>
      <c r="D20" s="412"/>
      <c r="E20" s="287" t="s">
        <v>62</v>
      </c>
      <c r="F20" s="288">
        <f>'部门支出总表（分类）'!U11</f>
        <v>0</v>
      </c>
      <c r="G20" s="290" t="s">
        <v>63</v>
      </c>
      <c r="H20" s="413"/>
    </row>
    <row r="21" spans="1:8" s="22" customFormat="1" ht="15" customHeight="1">
      <c r="A21" s="287"/>
      <c r="B21" s="288"/>
      <c r="C21" s="292" t="s">
        <v>64</v>
      </c>
      <c r="D21" s="412"/>
      <c r="E21" s="287"/>
      <c r="F21" s="288"/>
      <c r="G21" s="290"/>
      <c r="H21" s="413"/>
    </row>
    <row r="22" spans="1:8" s="22" customFormat="1" ht="15" customHeight="1">
      <c r="A22" s="287"/>
      <c r="B22" s="288"/>
      <c r="C22" s="292" t="s">
        <v>65</v>
      </c>
      <c r="D22" s="412"/>
      <c r="E22" s="287"/>
      <c r="F22" s="288"/>
      <c r="G22" s="290"/>
      <c r="H22" s="413"/>
    </row>
    <row r="23" spans="1:8" s="22" customFormat="1" ht="15" customHeight="1">
      <c r="A23" s="287"/>
      <c r="B23" s="288"/>
      <c r="C23" s="292" t="s">
        <v>66</v>
      </c>
      <c r="D23" s="412"/>
      <c r="E23" s="287"/>
      <c r="F23" s="288"/>
      <c r="G23" s="290"/>
      <c r="H23" s="413"/>
    </row>
    <row r="24" spans="1:8" s="22" customFormat="1" ht="15" customHeight="1">
      <c r="A24" s="287"/>
      <c r="B24" s="288"/>
      <c r="C24" s="292" t="s">
        <v>67</v>
      </c>
      <c r="D24" s="412"/>
      <c r="E24" s="287"/>
      <c r="F24" s="288"/>
      <c r="G24" s="290"/>
      <c r="H24" s="413"/>
    </row>
    <row r="25" spans="1:8" s="22" customFormat="1" ht="15" customHeight="1">
      <c r="A25" s="287"/>
      <c r="B25" s="288"/>
      <c r="C25" s="292" t="s">
        <v>68</v>
      </c>
      <c r="D25" s="412"/>
      <c r="E25" s="287"/>
      <c r="F25" s="288"/>
      <c r="G25" s="290"/>
      <c r="H25" s="413"/>
    </row>
    <row r="26" spans="1:8" s="22" customFormat="1" ht="15" customHeight="1">
      <c r="A26" s="293" t="s">
        <v>69</v>
      </c>
      <c r="B26" s="288">
        <f>SUM(B7:B25)</f>
        <v>127.59999999999998</v>
      </c>
      <c r="C26" s="293" t="s">
        <v>70</v>
      </c>
      <c r="D26" s="288">
        <f>SUM(D6:D25)</f>
        <v>127.6</v>
      </c>
      <c r="E26" s="293" t="s">
        <v>70</v>
      </c>
      <c r="F26" s="288">
        <f>SUM(F11:F25)+F6</f>
        <v>127.59999999999998</v>
      </c>
      <c r="G26" s="415" t="s">
        <v>71</v>
      </c>
      <c r="H26" s="413">
        <f>SUM(H6:H25)</f>
        <v>127.59999999999998</v>
      </c>
    </row>
    <row r="27" spans="1:8" s="22" customFormat="1" ht="15" customHeight="1">
      <c r="A27" s="287" t="s">
        <v>72</v>
      </c>
      <c r="B27" s="288">
        <f>'部门收入总表'!M7</f>
        <v>0</v>
      </c>
      <c r="C27" s="287"/>
      <c r="D27" s="288"/>
      <c r="E27" s="287"/>
      <c r="F27" s="288"/>
      <c r="G27" s="415"/>
      <c r="H27" s="413"/>
    </row>
    <row r="28" spans="1:8" s="22" customFormat="1" ht="13.5" customHeight="1">
      <c r="A28" s="293" t="s">
        <v>73</v>
      </c>
      <c r="B28" s="288">
        <f>B26+B27</f>
        <v>127.59999999999998</v>
      </c>
      <c r="C28" s="293" t="s">
        <v>74</v>
      </c>
      <c r="D28" s="288">
        <f>D26</f>
        <v>127.6</v>
      </c>
      <c r="E28" s="293" t="s">
        <v>74</v>
      </c>
      <c r="F28" s="288">
        <f>F26</f>
        <v>127.59999999999998</v>
      </c>
      <c r="G28" s="415" t="s">
        <v>74</v>
      </c>
      <c r="H28" s="413">
        <f>H26</f>
        <v>127.59999999999998</v>
      </c>
    </row>
    <row r="29" spans="1:6" ht="14.25" customHeight="1">
      <c r="A29" s="419"/>
      <c r="B29" s="419"/>
      <c r="C29" s="419"/>
      <c r="D29" s="419"/>
      <c r="E29" s="419"/>
      <c r="F29" s="419"/>
    </row>
  </sheetData>
  <sheetProtection sheet="1" formatCells="0" formatColumns="0" formatRows="0"/>
  <mergeCells count="4">
    <mergeCell ref="A2:H2"/>
    <mergeCell ref="A3:B3"/>
    <mergeCell ref="C4:H4"/>
    <mergeCell ref="A29:F29"/>
  </mergeCells>
  <printOptions horizontalCentered="1"/>
  <pageMargins left="0.75" right="0.75" top="0.7900000000000001" bottom="0.7900000000000001" header="0.39" footer="0.39"/>
  <pageSetup fitToHeight="1" fitToWidth="1" horizontalDpi="1200" verticalDpi="1200" orientation="landscape" paperSize="9" scale="8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9"/>
  <sheetViews>
    <sheetView showGridLines="0" showZeros="0" workbookViewId="0" topLeftCell="A1">
      <selection activeCell="Q27" sqref="Q27"/>
    </sheetView>
  </sheetViews>
  <sheetFormatPr defaultColWidth="6.875" defaultRowHeight="22.5" customHeight="1"/>
  <cols>
    <col min="1" max="3" width="3.625" style="299" customWidth="1"/>
    <col min="4" max="4" width="11.125" style="299" customWidth="1"/>
    <col min="5" max="5" width="22.875" style="299" customWidth="1"/>
    <col min="6" max="6" width="12.125" style="299" customWidth="1"/>
    <col min="7" max="12" width="10.375" style="299" customWidth="1"/>
    <col min="13" max="246" width="6.75390625" style="299" customWidth="1"/>
    <col min="247" max="251" width="6.75390625" style="300" customWidth="1"/>
    <col min="252" max="252" width="6.875" style="301" customWidth="1"/>
    <col min="253" max="16384" width="6.875" style="301" customWidth="1"/>
  </cols>
  <sheetData>
    <row r="1" spans="12:252" ht="22.5" customHeight="1">
      <c r="L1" s="299" t="s">
        <v>195</v>
      </c>
      <c r="IR1"/>
    </row>
    <row r="2" spans="1:252" ht="22.5" customHeight="1">
      <c r="A2" s="487" t="s">
        <v>196</v>
      </c>
      <c r="B2" s="487"/>
      <c r="C2" s="487"/>
      <c r="D2" s="487"/>
      <c r="E2" s="487"/>
      <c r="F2" s="487"/>
      <c r="G2" s="487"/>
      <c r="H2" s="487"/>
      <c r="I2" s="487"/>
      <c r="J2" s="487"/>
      <c r="K2" s="487"/>
      <c r="L2" s="487"/>
      <c r="IR2"/>
    </row>
    <row r="3" spans="11:252" ht="22.5" customHeight="1">
      <c r="K3" s="488" t="s">
        <v>77</v>
      </c>
      <c r="L3" s="488"/>
      <c r="IR3"/>
    </row>
    <row r="4" spans="1:252" ht="22.5" customHeight="1">
      <c r="A4" s="489" t="s">
        <v>95</v>
      </c>
      <c r="B4" s="489"/>
      <c r="C4" s="490"/>
      <c r="D4" s="491" t="s">
        <v>122</v>
      </c>
      <c r="E4" s="493" t="s">
        <v>96</v>
      </c>
      <c r="F4" s="491" t="s">
        <v>164</v>
      </c>
      <c r="G4" s="494" t="s">
        <v>197</v>
      </c>
      <c r="H4" s="491" t="s">
        <v>198</v>
      </c>
      <c r="I4" s="491" t="s">
        <v>199</v>
      </c>
      <c r="J4" s="491" t="s">
        <v>200</v>
      </c>
      <c r="K4" s="491" t="s">
        <v>201</v>
      </c>
      <c r="L4" s="491" t="s">
        <v>184</v>
      </c>
      <c r="IR4"/>
    </row>
    <row r="5" spans="1:252" ht="18" customHeight="1">
      <c r="A5" s="491" t="s">
        <v>98</v>
      </c>
      <c r="B5" s="492" t="s">
        <v>99</v>
      </c>
      <c r="C5" s="493" t="s">
        <v>100</v>
      </c>
      <c r="D5" s="491"/>
      <c r="E5" s="493"/>
      <c r="F5" s="491"/>
      <c r="G5" s="494"/>
      <c r="H5" s="491"/>
      <c r="I5" s="491"/>
      <c r="J5" s="491"/>
      <c r="K5" s="491"/>
      <c r="L5" s="491"/>
      <c r="IR5"/>
    </row>
    <row r="6" spans="1:252" ht="18" customHeight="1">
      <c r="A6" s="491"/>
      <c r="B6" s="492"/>
      <c r="C6" s="493"/>
      <c r="D6" s="491"/>
      <c r="E6" s="493"/>
      <c r="F6" s="491"/>
      <c r="G6" s="494"/>
      <c r="H6" s="491"/>
      <c r="I6" s="491"/>
      <c r="J6" s="491"/>
      <c r="K6" s="491"/>
      <c r="L6" s="491"/>
      <c r="IR6"/>
    </row>
    <row r="7" spans="1:252" ht="22.5" customHeight="1">
      <c r="A7" s="302" t="s">
        <v>92</v>
      </c>
      <c r="B7" s="302" t="s">
        <v>92</v>
      </c>
      <c r="C7" s="302" t="s">
        <v>92</v>
      </c>
      <c r="D7" s="302" t="s">
        <v>92</v>
      </c>
      <c r="E7" s="302" t="s">
        <v>92</v>
      </c>
      <c r="F7" s="302">
        <v>1</v>
      </c>
      <c r="G7" s="302">
        <v>2</v>
      </c>
      <c r="H7" s="302">
        <v>3</v>
      </c>
      <c r="I7" s="302">
        <v>4</v>
      </c>
      <c r="J7" s="302">
        <v>5</v>
      </c>
      <c r="K7" s="302">
        <v>6</v>
      </c>
      <c r="L7" s="302">
        <v>7</v>
      </c>
      <c r="M7" s="305"/>
      <c r="N7" s="306"/>
      <c r="IR7"/>
    </row>
    <row r="8" spans="1:14" ht="22.5" customHeight="1">
      <c r="A8" s="43"/>
      <c r="B8" s="43"/>
      <c r="C8" s="43"/>
      <c r="D8" s="43" t="str">
        <f>'一般-工资福利'!D8</f>
        <v>283</v>
      </c>
      <c r="E8" s="43" t="str">
        <f>'一般-工资福利'!E8</f>
        <v>岳阳县信访局</v>
      </c>
      <c r="F8" s="303">
        <f>F9</f>
        <v>2.2</v>
      </c>
      <c r="G8" s="303">
        <f aca="true" t="shared" si="0" ref="G8:L10">G9</f>
        <v>2.2</v>
      </c>
      <c r="H8" s="303">
        <f t="shared" si="0"/>
        <v>0</v>
      </c>
      <c r="I8" s="303">
        <f t="shared" si="0"/>
        <v>0</v>
      </c>
      <c r="J8" s="303">
        <f t="shared" si="0"/>
        <v>0</v>
      </c>
      <c r="K8" s="303">
        <f t="shared" si="0"/>
        <v>0</v>
      </c>
      <c r="L8" s="303">
        <f t="shared" si="0"/>
        <v>0</v>
      </c>
      <c r="M8" s="305"/>
      <c r="N8" s="306"/>
    </row>
    <row r="9" spans="1:14" ht="22.5" customHeight="1">
      <c r="A9" s="43" t="str">
        <f>'一般-工资福利'!A9</f>
        <v>201</v>
      </c>
      <c r="B9" s="43"/>
      <c r="C9" s="43"/>
      <c r="D9" s="43"/>
      <c r="E9" s="43" t="str">
        <f>'一般-工资福利'!E9</f>
        <v>一般公共服务支出</v>
      </c>
      <c r="F9" s="303">
        <f>F10</f>
        <v>2.2</v>
      </c>
      <c r="G9" s="303">
        <f t="shared" si="0"/>
        <v>2.2</v>
      </c>
      <c r="H9" s="303">
        <f t="shared" si="0"/>
        <v>0</v>
      </c>
      <c r="I9" s="303">
        <f t="shared" si="0"/>
        <v>0</v>
      </c>
      <c r="J9" s="303">
        <f t="shared" si="0"/>
        <v>0</v>
      </c>
      <c r="K9" s="303">
        <f t="shared" si="0"/>
        <v>0</v>
      </c>
      <c r="L9" s="303">
        <f t="shared" si="0"/>
        <v>0</v>
      </c>
      <c r="M9" s="305"/>
      <c r="N9" s="306"/>
    </row>
    <row r="10" spans="1:14" ht="22.5" customHeight="1">
      <c r="A10" s="43" t="str">
        <f>'一般-工资福利'!A10</f>
        <v>201</v>
      </c>
      <c r="B10" s="43" t="str">
        <f>'一般-工资福利'!B10</f>
        <v>03</v>
      </c>
      <c r="C10" s="43"/>
      <c r="D10" s="43"/>
      <c r="E10" s="43" t="str">
        <f>'一般-工资福利'!E10</f>
        <v>政府办公厅（室）及相关机构事务</v>
      </c>
      <c r="F10" s="303">
        <f>F11</f>
        <v>2.2</v>
      </c>
      <c r="G10" s="303">
        <f t="shared" si="0"/>
        <v>2.2</v>
      </c>
      <c r="H10" s="303">
        <f t="shared" si="0"/>
        <v>0</v>
      </c>
      <c r="I10" s="303">
        <f t="shared" si="0"/>
        <v>0</v>
      </c>
      <c r="J10" s="303">
        <f t="shared" si="0"/>
        <v>0</v>
      </c>
      <c r="K10" s="303">
        <f t="shared" si="0"/>
        <v>0</v>
      </c>
      <c r="L10" s="303">
        <f t="shared" si="0"/>
        <v>0</v>
      </c>
      <c r="M10" s="305"/>
      <c r="N10" s="306"/>
    </row>
    <row r="11" spans="1:252" s="298" customFormat="1" ht="22.5" customHeight="1">
      <c r="A11" s="43" t="str">
        <f>'一般-工资福利'!A11</f>
        <v>201</v>
      </c>
      <c r="B11" s="43" t="str">
        <f>'一般-工资福利'!B11</f>
        <v>03</v>
      </c>
      <c r="C11" s="43" t="str">
        <f>'一般-工资福利'!C11</f>
        <v>08</v>
      </c>
      <c r="D11" s="304">
        <f>'个人家庭(政府预算)'!D10</f>
        <v>0</v>
      </c>
      <c r="E11" s="43" t="str">
        <f>'一般-工资福利'!E11</f>
        <v>信访事务</v>
      </c>
      <c r="F11" s="303">
        <f>SUM(G11:L11)</f>
        <v>2.2</v>
      </c>
      <c r="G11" s="303">
        <f>'一般-个人和家庭'!G11</f>
        <v>2.2</v>
      </c>
      <c r="H11" s="303">
        <f>'一般-个人和家庭'!H11</f>
        <v>0</v>
      </c>
      <c r="I11" s="303">
        <f>'一般-个人和家庭'!I11</f>
        <v>0</v>
      </c>
      <c r="J11" s="303">
        <f>'一般-个人和家庭'!J11</f>
        <v>0</v>
      </c>
      <c r="K11" s="303">
        <f>'一般-个人和家庭'!K11</f>
        <v>0</v>
      </c>
      <c r="L11" s="303">
        <f>'一般-个人和家庭'!L11</f>
        <v>0</v>
      </c>
      <c r="M11" s="305"/>
      <c r="N11" s="307"/>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05"/>
      <c r="CL11" s="305"/>
      <c r="CM11" s="305"/>
      <c r="CN11" s="305"/>
      <c r="CO11" s="305"/>
      <c r="CP11" s="305"/>
      <c r="CQ11" s="305"/>
      <c r="CR11" s="305"/>
      <c r="CS11" s="305"/>
      <c r="CT11" s="305"/>
      <c r="CU11" s="305"/>
      <c r="CV11" s="305"/>
      <c r="CW11" s="305"/>
      <c r="CX11" s="305"/>
      <c r="CY11" s="305"/>
      <c r="CZ11" s="305"/>
      <c r="DA11" s="305"/>
      <c r="DB11" s="305"/>
      <c r="DC11" s="305"/>
      <c r="DD11" s="305"/>
      <c r="DE11" s="305"/>
      <c r="DF11" s="305"/>
      <c r="DG11" s="305"/>
      <c r="DH11" s="305"/>
      <c r="DI11" s="305"/>
      <c r="DJ11" s="305"/>
      <c r="DK11" s="305"/>
      <c r="DL11" s="305"/>
      <c r="DM11" s="305"/>
      <c r="DN11" s="305"/>
      <c r="DO11" s="305"/>
      <c r="DP11" s="305"/>
      <c r="DQ11" s="305"/>
      <c r="DR11" s="305"/>
      <c r="DS11" s="305"/>
      <c r="DT11" s="305"/>
      <c r="DU11" s="305"/>
      <c r="DV11" s="305"/>
      <c r="DW11" s="305"/>
      <c r="DX11" s="305"/>
      <c r="DY11" s="305"/>
      <c r="DZ11" s="305"/>
      <c r="EA11" s="305"/>
      <c r="EB11" s="305"/>
      <c r="EC11" s="305"/>
      <c r="ED11" s="305"/>
      <c r="EE11" s="305"/>
      <c r="EF11" s="305"/>
      <c r="EG11" s="305"/>
      <c r="EH11" s="305"/>
      <c r="EI11" s="305"/>
      <c r="EJ11" s="305"/>
      <c r="EK11" s="305"/>
      <c r="EL11" s="305"/>
      <c r="EM11" s="305"/>
      <c r="EN11" s="305"/>
      <c r="EO11" s="305"/>
      <c r="EP11" s="305"/>
      <c r="EQ11" s="305"/>
      <c r="ER11" s="305"/>
      <c r="ES11" s="305"/>
      <c r="ET11" s="305"/>
      <c r="EU11" s="305"/>
      <c r="EV11" s="305"/>
      <c r="EW11" s="305"/>
      <c r="EX11" s="305"/>
      <c r="EY11" s="305"/>
      <c r="EZ11" s="305"/>
      <c r="FA11" s="305"/>
      <c r="FB11" s="305"/>
      <c r="FC11" s="305"/>
      <c r="FD11" s="305"/>
      <c r="FE11" s="305"/>
      <c r="FF11" s="305"/>
      <c r="FG11" s="305"/>
      <c r="FH11" s="305"/>
      <c r="FI11" s="305"/>
      <c r="FJ11" s="305"/>
      <c r="FK11" s="305"/>
      <c r="FL11" s="305"/>
      <c r="FM11" s="305"/>
      <c r="FN11" s="305"/>
      <c r="FO11" s="305"/>
      <c r="FP11" s="305"/>
      <c r="FQ11" s="305"/>
      <c r="FR11" s="305"/>
      <c r="FS11" s="305"/>
      <c r="FT11" s="305"/>
      <c r="FU11" s="305"/>
      <c r="FV11" s="305"/>
      <c r="FW11" s="305"/>
      <c r="FX11" s="305"/>
      <c r="FY11" s="305"/>
      <c r="FZ11" s="305"/>
      <c r="GA11" s="305"/>
      <c r="GB11" s="305"/>
      <c r="GC11" s="305"/>
      <c r="GD11" s="305"/>
      <c r="GE11" s="305"/>
      <c r="GF11" s="305"/>
      <c r="GG11" s="305"/>
      <c r="GH11" s="305"/>
      <c r="GI11" s="305"/>
      <c r="GJ11" s="305"/>
      <c r="GK11" s="305"/>
      <c r="GL11" s="305"/>
      <c r="GM11" s="305"/>
      <c r="GN11" s="305"/>
      <c r="GO11" s="305"/>
      <c r="GP11" s="305"/>
      <c r="GQ11" s="305"/>
      <c r="GR11" s="305"/>
      <c r="GS11" s="305"/>
      <c r="GT11" s="305"/>
      <c r="GU11" s="305"/>
      <c r="GV11" s="305"/>
      <c r="GW11" s="305"/>
      <c r="GX11" s="305"/>
      <c r="GY11" s="305"/>
      <c r="GZ11" s="305"/>
      <c r="HA11" s="305"/>
      <c r="HB11" s="305"/>
      <c r="HC11" s="305"/>
      <c r="HD11" s="305"/>
      <c r="HE11" s="305"/>
      <c r="HF11" s="305"/>
      <c r="HG11" s="305"/>
      <c r="HH11" s="305"/>
      <c r="HI11" s="305"/>
      <c r="HJ11" s="305"/>
      <c r="HK11" s="305"/>
      <c r="HL11" s="305"/>
      <c r="HM11" s="305"/>
      <c r="HN11" s="305"/>
      <c r="HO11" s="305"/>
      <c r="HP11" s="305"/>
      <c r="HQ11" s="305"/>
      <c r="HR11" s="305"/>
      <c r="HS11" s="305"/>
      <c r="HT11" s="305"/>
      <c r="HU11" s="305"/>
      <c r="HV11" s="305"/>
      <c r="HW11" s="305"/>
      <c r="HX11" s="305"/>
      <c r="HY11" s="305"/>
      <c r="HZ11" s="305"/>
      <c r="IA11" s="305"/>
      <c r="IB11" s="305"/>
      <c r="IC11" s="305"/>
      <c r="ID11" s="305"/>
      <c r="IE11" s="305"/>
      <c r="IF11" s="305"/>
      <c r="IG11" s="305"/>
      <c r="IH11" s="305"/>
      <c r="II11" s="305"/>
      <c r="IJ11" s="305"/>
      <c r="IK11" s="305"/>
      <c r="IL11" s="305"/>
      <c r="IM11" s="308"/>
      <c r="IN11" s="308"/>
      <c r="IO11" s="308"/>
      <c r="IP11" s="308"/>
      <c r="IQ11" s="308"/>
      <c r="IR11" s="22"/>
    </row>
    <row r="12" spans="1:252" ht="27.75" customHeight="1">
      <c r="A12" s="305"/>
      <c r="B12" s="305"/>
      <c r="C12" s="305"/>
      <c r="D12" s="305"/>
      <c r="E12" s="305"/>
      <c r="F12" s="305"/>
      <c r="G12" s="305"/>
      <c r="H12" s="305"/>
      <c r="I12" s="305"/>
      <c r="J12" s="305"/>
      <c r="K12" s="305"/>
      <c r="L12" s="305"/>
      <c r="M12" s="305"/>
      <c r="IR12"/>
    </row>
    <row r="13" spans="1:252" ht="22.5" customHeight="1">
      <c r="A13" s="305"/>
      <c r="B13" s="305"/>
      <c r="C13" s="305"/>
      <c r="D13" s="305"/>
      <c r="E13" s="305"/>
      <c r="F13" s="305"/>
      <c r="H13" s="305"/>
      <c r="I13" s="305"/>
      <c r="J13" s="305"/>
      <c r="K13" s="305"/>
      <c r="L13" s="305"/>
      <c r="M13" s="307"/>
      <c r="IR13"/>
    </row>
    <row r="14" spans="1:252" ht="22.5" customHeight="1">
      <c r="A14" s="305"/>
      <c r="B14" s="305"/>
      <c r="C14" s="305"/>
      <c r="D14" s="305"/>
      <c r="E14" s="305"/>
      <c r="F14" s="305"/>
      <c r="H14" s="305"/>
      <c r="I14" s="305"/>
      <c r="J14" s="305"/>
      <c r="K14" s="305"/>
      <c r="L14" s="305"/>
      <c r="M14" s="306"/>
      <c r="IR14"/>
    </row>
    <row r="15" spans="1:252" ht="22.5" customHeight="1">
      <c r="A15" s="305"/>
      <c r="B15" s="305"/>
      <c r="C15" s="305"/>
      <c r="D15" s="305"/>
      <c r="E15" s="305"/>
      <c r="F15" s="305"/>
      <c r="H15" s="305"/>
      <c r="I15" s="305"/>
      <c r="J15" s="305"/>
      <c r="K15" s="305"/>
      <c r="L15" s="305"/>
      <c r="M15" s="306"/>
      <c r="IR15"/>
    </row>
    <row r="16" spans="1:252" ht="22.5" customHeight="1">
      <c r="A16" s="305"/>
      <c r="E16" s="305"/>
      <c r="F16" s="305"/>
      <c r="H16" s="305"/>
      <c r="I16" s="305"/>
      <c r="J16" s="305"/>
      <c r="K16" s="305"/>
      <c r="L16" s="305"/>
      <c r="M16" s="306"/>
      <c r="IR16"/>
    </row>
    <row r="17" spans="1:252" ht="22.5" customHeight="1">
      <c r="A17" s="305"/>
      <c r="H17" s="305"/>
      <c r="I17" s="305"/>
      <c r="J17" s="305"/>
      <c r="K17" s="305"/>
      <c r="L17" s="305"/>
      <c r="M17" s="306"/>
      <c r="IR17"/>
    </row>
    <row r="18" spans="8:252" ht="22.5" customHeight="1">
      <c r="H18" s="305"/>
      <c r="I18" s="305"/>
      <c r="J18" s="305"/>
      <c r="K18" s="305"/>
      <c r="L18" s="305"/>
      <c r="M18" s="306"/>
      <c r="IR18"/>
    </row>
    <row r="19" spans="8:252" ht="22.5" customHeight="1">
      <c r="H19" s="305"/>
      <c r="I19" s="305"/>
      <c r="J19" s="305"/>
      <c r="K19" s="305"/>
      <c r="M19" s="306"/>
      <c r="IR19"/>
    </row>
    <row r="20" spans="1:252" ht="22.5" customHeight="1">
      <c r="A20"/>
      <c r="B20"/>
      <c r="C20"/>
      <c r="D20"/>
      <c r="E20"/>
      <c r="F20"/>
      <c r="G20"/>
      <c r="H20" s="305"/>
      <c r="M20" s="306"/>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2.5" customHeight="1">
      <c r="A21"/>
      <c r="B21"/>
      <c r="C21"/>
      <c r="D21"/>
      <c r="E21"/>
      <c r="F21"/>
      <c r="G21"/>
      <c r="M21" s="306"/>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306"/>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306"/>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306"/>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306"/>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30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7" spans="1:252" ht="22.5" customHeight="1">
      <c r="A27"/>
      <c r="B27"/>
      <c r="C27"/>
      <c r="D27"/>
      <c r="E27"/>
      <c r="F27"/>
      <c r="G27"/>
      <c r="M27" s="306"/>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row>
    <row r="28" spans="1:252" ht="22.5" customHeight="1">
      <c r="A28"/>
      <c r="B28"/>
      <c r="C28"/>
      <c r="D28"/>
      <c r="E28"/>
      <c r="F28"/>
      <c r="G28"/>
      <c r="M28" s="306"/>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row r="29" spans="1:252" ht="22.5" customHeight="1">
      <c r="A29"/>
      <c r="B29"/>
      <c r="C29"/>
      <c r="D29"/>
      <c r="E29"/>
      <c r="F29"/>
      <c r="G29"/>
      <c r="M29" s="306"/>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row>
  </sheetData>
  <sheetProtection sheet="1" formatCells="0" formatColumns="0" formatRows="0"/>
  <mergeCells count="15">
    <mergeCell ref="L4:L6"/>
    <mergeCell ref="H4:H6"/>
    <mergeCell ref="I4:I6"/>
    <mergeCell ref="J4:J6"/>
    <mergeCell ref="K4:K6"/>
    <mergeCell ref="A2:L2"/>
    <mergeCell ref="K3:L3"/>
    <mergeCell ref="A4:C4"/>
    <mergeCell ref="A5:A6"/>
    <mergeCell ref="B5:B6"/>
    <mergeCell ref="C5:C6"/>
    <mergeCell ref="D4:D6"/>
    <mergeCell ref="E4:E6"/>
    <mergeCell ref="F4:F6"/>
    <mergeCell ref="G4:G6"/>
  </mergeCells>
  <printOptions horizontalCentered="1"/>
  <pageMargins left="0.75" right="0.75" top="0.7900000000000001" bottom="0.7900000000000001" header="0.39" footer="0.39"/>
  <pageSetup fitToHeight="1" fitToWidth="1" horizontalDpi="1200" verticalDpi="12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10"/>
  <sheetViews>
    <sheetView showGridLines="0" showZeros="0" workbookViewId="0" topLeftCell="A1">
      <selection activeCell="F10" sqref="F10"/>
    </sheetView>
  </sheetViews>
  <sheetFormatPr defaultColWidth="9.00390625" defaultRowHeight="14.25"/>
  <cols>
    <col min="1" max="3" width="5.875" style="0" customWidth="1"/>
    <col min="5" max="5" width="14.875" style="0" customWidth="1"/>
    <col min="6" max="6" width="10.375" style="0" customWidth="1"/>
  </cols>
  <sheetData>
    <row r="1" ht="14.25" customHeight="1">
      <c r="K1" t="s">
        <v>202</v>
      </c>
    </row>
    <row r="2" spans="1:11" ht="27" customHeight="1">
      <c r="A2" s="458" t="s">
        <v>203</v>
      </c>
      <c r="B2" s="458"/>
      <c r="C2" s="458"/>
      <c r="D2" s="458"/>
      <c r="E2" s="458"/>
      <c r="F2" s="458"/>
      <c r="G2" s="458"/>
      <c r="H2" s="458"/>
      <c r="I2" s="458"/>
      <c r="J2" s="458"/>
      <c r="K2" s="458"/>
    </row>
    <row r="3" spans="10:11" ht="14.25" customHeight="1">
      <c r="J3" s="495" t="s">
        <v>77</v>
      </c>
      <c r="K3" s="495"/>
    </row>
    <row r="4" spans="1:11" ht="33" customHeight="1">
      <c r="A4" s="478" t="s">
        <v>95</v>
      </c>
      <c r="B4" s="478"/>
      <c r="C4" s="478"/>
      <c r="D4" s="466" t="s">
        <v>187</v>
      </c>
      <c r="E4" s="466" t="s">
        <v>123</v>
      </c>
      <c r="F4" s="466" t="s">
        <v>112</v>
      </c>
      <c r="G4" s="466"/>
      <c r="H4" s="466"/>
      <c r="I4" s="466"/>
      <c r="J4" s="466"/>
      <c r="K4" s="466"/>
    </row>
    <row r="5" spans="1:11" ht="14.25" customHeight="1">
      <c r="A5" s="466" t="s">
        <v>98</v>
      </c>
      <c r="B5" s="466" t="s">
        <v>99</v>
      </c>
      <c r="C5" s="466" t="s">
        <v>100</v>
      </c>
      <c r="D5" s="466"/>
      <c r="E5" s="466"/>
      <c r="F5" s="466" t="s">
        <v>89</v>
      </c>
      <c r="G5" s="466" t="s">
        <v>204</v>
      </c>
      <c r="H5" s="466" t="s">
        <v>201</v>
      </c>
      <c r="I5" s="466" t="s">
        <v>205</v>
      </c>
      <c r="J5" s="466" t="s">
        <v>197</v>
      </c>
      <c r="K5" s="466" t="s">
        <v>206</v>
      </c>
    </row>
    <row r="6" spans="1:11" ht="32.25" customHeight="1">
      <c r="A6" s="466"/>
      <c r="B6" s="466"/>
      <c r="C6" s="466"/>
      <c r="D6" s="466"/>
      <c r="E6" s="466"/>
      <c r="F6" s="466"/>
      <c r="G6" s="466"/>
      <c r="H6" s="466"/>
      <c r="I6" s="466"/>
      <c r="J6" s="466"/>
      <c r="K6" s="466"/>
    </row>
    <row r="7" spans="1:11" ht="22.5" customHeight="1">
      <c r="A7" s="43"/>
      <c r="B7" s="43"/>
      <c r="C7" s="43"/>
      <c r="D7" s="43" t="str">
        <f>'一般-工资福利'!D8</f>
        <v>283</v>
      </c>
      <c r="E7" s="43" t="str">
        <f>'一般-工资福利'!E8</f>
        <v>岳阳县信访局</v>
      </c>
      <c r="F7" s="294">
        <f>SUM(G7:K7)</f>
        <v>2.2</v>
      </c>
      <c r="G7" s="294">
        <v>0</v>
      </c>
      <c r="H7" s="294">
        <v>0</v>
      </c>
      <c r="I7" s="294">
        <v>0</v>
      </c>
      <c r="J7" s="294">
        <f>'个人家庭(政府预算)(2)'!J7</f>
        <v>2.2</v>
      </c>
      <c r="K7" s="296"/>
    </row>
    <row r="8" spans="1:11" ht="22.5" customHeight="1">
      <c r="A8" s="43" t="str">
        <f>'一般-工资福利'!A9</f>
        <v>201</v>
      </c>
      <c r="B8" s="43"/>
      <c r="C8" s="43"/>
      <c r="D8" s="43"/>
      <c r="E8" s="43" t="str">
        <f>'一般-工资福利'!E9</f>
        <v>一般公共服务支出</v>
      </c>
      <c r="F8" s="294">
        <f>SUM(G8:K8)</f>
        <v>2.2</v>
      </c>
      <c r="G8" s="294">
        <v>0</v>
      </c>
      <c r="H8" s="294">
        <v>0</v>
      </c>
      <c r="I8" s="294">
        <v>0</v>
      </c>
      <c r="J8" s="294">
        <f>'个人家庭(政府预算)(2)'!J8</f>
        <v>2.2</v>
      </c>
      <c r="K8" s="296"/>
    </row>
    <row r="9" spans="1:11" ht="22.5" customHeight="1">
      <c r="A9" s="43" t="str">
        <f>'一般-工资福利'!A10</f>
        <v>201</v>
      </c>
      <c r="B9" s="43" t="str">
        <f>'一般-工资福利'!B10</f>
        <v>03</v>
      </c>
      <c r="C9" s="43"/>
      <c r="D9" s="43"/>
      <c r="E9" s="43" t="str">
        <f>'一般-工资福利'!E10</f>
        <v>政府办公厅（室）及相关机构事务</v>
      </c>
      <c r="F9" s="294">
        <f>SUM(G9:K9)</f>
        <v>2.2</v>
      </c>
      <c r="G9" s="294">
        <v>0</v>
      </c>
      <c r="H9" s="294">
        <v>0</v>
      </c>
      <c r="I9" s="294">
        <v>0</v>
      </c>
      <c r="J9" s="294">
        <f>'个人家庭(政府预算)(2)'!J9</f>
        <v>2.2</v>
      </c>
      <c r="K9" s="296"/>
    </row>
    <row r="10" spans="1:11" s="22" customFormat="1" ht="22.5" customHeight="1">
      <c r="A10" s="43" t="str">
        <f>'一般-工资福利'!A11</f>
        <v>201</v>
      </c>
      <c r="B10" s="43" t="str">
        <f>'一般-工资福利'!B11</f>
        <v>03</v>
      </c>
      <c r="C10" s="43" t="str">
        <f>'一般-工资福利'!C11</f>
        <v>08</v>
      </c>
      <c r="D10" s="295"/>
      <c r="E10" s="43" t="str">
        <f>'一般-工资福利'!E11</f>
        <v>信访事务</v>
      </c>
      <c r="F10" s="294">
        <f>SUM(G10:K10)</f>
        <v>2.2</v>
      </c>
      <c r="G10" s="294">
        <f>'个人家庭(政府预算)(2)'!G10</f>
        <v>0</v>
      </c>
      <c r="H10" s="294">
        <f>'个人家庭(政府预算)(2)'!H10</f>
        <v>0</v>
      </c>
      <c r="I10" s="294">
        <f>'个人家庭(政府预算)(2)'!I10</f>
        <v>0</v>
      </c>
      <c r="J10" s="294">
        <f>'个人家庭(政府预算)(2)'!J10</f>
        <v>2.2</v>
      </c>
      <c r="K10" s="297">
        <f>'个人家庭(政府预算)(2)'!K10</f>
        <v>0</v>
      </c>
    </row>
  </sheetData>
  <sheetProtection formatCells="0" formatColumns="0" formatRows="0"/>
  <mergeCells count="15">
    <mergeCell ref="K5:K6"/>
    <mergeCell ref="A5:A6"/>
    <mergeCell ref="B5:B6"/>
    <mergeCell ref="C5:C6"/>
    <mergeCell ref="D4:D6"/>
    <mergeCell ref="A2:K2"/>
    <mergeCell ref="J3:K3"/>
    <mergeCell ref="A4:C4"/>
    <mergeCell ref="F4:K4"/>
    <mergeCell ref="E4:E6"/>
    <mergeCell ref="F5:F6"/>
    <mergeCell ref="G5:G6"/>
    <mergeCell ref="H5:H6"/>
    <mergeCell ref="I5:I6"/>
    <mergeCell ref="J5:J6"/>
  </mergeCells>
  <printOptions horizontalCentered="1"/>
  <pageMargins left="0.75" right="0.75" top="0.7900000000000001" bottom="0.7900000000000001" header="0.39" footer="0.39"/>
  <pageSetup fitToHeight="1" fitToWidth="1" horizontalDpi="1200" verticalDpi="12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E12" sqref="E12"/>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278"/>
      <c r="B1" s="279"/>
      <c r="C1" s="279"/>
      <c r="D1" s="279"/>
      <c r="E1" s="279"/>
      <c r="F1" s="280" t="s">
        <v>207</v>
      </c>
    </row>
    <row r="2" spans="1:6" ht="24" customHeight="1">
      <c r="A2" s="416" t="s">
        <v>208</v>
      </c>
      <c r="B2" s="416"/>
      <c r="C2" s="416"/>
      <c r="D2" s="416"/>
      <c r="E2" s="416"/>
      <c r="F2" s="416"/>
    </row>
    <row r="3" spans="1:6" ht="14.25" customHeight="1">
      <c r="A3" s="496" t="str">
        <f>'部门收支总表'!A3</f>
        <v>部门:岳阳县信访局</v>
      </c>
      <c r="B3" s="496"/>
      <c r="C3" s="496"/>
      <c r="D3" s="282"/>
      <c r="E3" s="282"/>
      <c r="F3" s="283" t="s">
        <v>2</v>
      </c>
    </row>
    <row r="4" spans="1:6" ht="17.25" customHeight="1">
      <c r="A4" s="284" t="s">
        <v>3</v>
      </c>
      <c r="B4" s="284"/>
      <c r="C4" s="284" t="s">
        <v>4</v>
      </c>
      <c r="D4" s="284"/>
      <c r="E4" s="284"/>
      <c r="F4" s="284"/>
    </row>
    <row r="5" spans="1:6" ht="17.25" customHeight="1">
      <c r="A5" s="285" t="s">
        <v>5</v>
      </c>
      <c r="B5" s="285" t="s">
        <v>6</v>
      </c>
      <c r="C5" s="286" t="s">
        <v>5</v>
      </c>
      <c r="D5" s="285" t="s">
        <v>80</v>
      </c>
      <c r="E5" s="286" t="s">
        <v>209</v>
      </c>
      <c r="F5" s="285" t="s">
        <v>210</v>
      </c>
    </row>
    <row r="6" spans="1:6" s="22" customFormat="1" ht="15" customHeight="1">
      <c r="A6" s="287" t="s">
        <v>211</v>
      </c>
      <c r="B6" s="288">
        <f>SUM(B7:B8)</f>
        <v>127.59999999999998</v>
      </c>
      <c r="C6" s="287" t="s">
        <v>11</v>
      </c>
      <c r="D6" s="178">
        <f>E6+F6</f>
        <v>127.6</v>
      </c>
      <c r="E6" s="289">
        <v>127.6</v>
      </c>
      <c r="F6" s="289"/>
    </row>
    <row r="7" spans="1:6" s="22" customFormat="1" ht="15" customHeight="1">
      <c r="A7" s="287" t="s">
        <v>212</v>
      </c>
      <c r="B7" s="288">
        <f>'一般预算支出'!F11+'一般预算支出'!F12</f>
        <v>127.59999999999998</v>
      </c>
      <c r="C7" s="290" t="s">
        <v>15</v>
      </c>
      <c r="D7" s="178">
        <f aca="true" t="shared" si="0" ref="D7:D25">E7+F7</f>
        <v>0</v>
      </c>
      <c r="E7" s="289"/>
      <c r="F7" s="289"/>
    </row>
    <row r="8" spans="1:6" s="22" customFormat="1" ht="15" customHeight="1">
      <c r="A8" s="287" t="s">
        <v>18</v>
      </c>
      <c r="B8" s="288">
        <f>'专户'!F8</f>
        <v>0</v>
      </c>
      <c r="C8" s="287" t="s">
        <v>19</v>
      </c>
      <c r="D8" s="178">
        <f t="shared" si="0"/>
        <v>0</v>
      </c>
      <c r="E8" s="289"/>
      <c r="F8" s="289"/>
    </row>
    <row r="9" spans="1:6" s="22" customFormat="1" ht="15" customHeight="1">
      <c r="A9" s="287" t="s">
        <v>213</v>
      </c>
      <c r="B9" s="288">
        <f>'政府性基金'!F8</f>
        <v>0</v>
      </c>
      <c r="C9" s="287" t="s">
        <v>23</v>
      </c>
      <c r="D9" s="178">
        <f t="shared" si="0"/>
        <v>0</v>
      </c>
      <c r="E9" s="289"/>
      <c r="F9" s="289"/>
    </row>
    <row r="10" spans="1:6" s="22" customFormat="1" ht="15" customHeight="1">
      <c r="A10" s="287"/>
      <c r="B10" s="288"/>
      <c r="C10" s="287" t="s">
        <v>27</v>
      </c>
      <c r="D10" s="178">
        <f t="shared" si="0"/>
        <v>0</v>
      </c>
      <c r="E10" s="289"/>
      <c r="F10" s="289">
        <f>B9</f>
        <v>0</v>
      </c>
    </row>
    <row r="11" spans="1:6" s="22" customFormat="1" ht="15" customHeight="1">
      <c r="A11" s="287"/>
      <c r="B11" s="288"/>
      <c r="C11" s="287" t="s">
        <v>31</v>
      </c>
      <c r="D11" s="178">
        <f t="shared" si="0"/>
        <v>0</v>
      </c>
      <c r="E11" s="289"/>
      <c r="F11" s="289"/>
    </row>
    <row r="12" spans="1:6" s="22" customFormat="1" ht="15" customHeight="1">
      <c r="A12" s="287"/>
      <c r="B12" s="288"/>
      <c r="C12" s="287" t="s">
        <v>35</v>
      </c>
      <c r="D12" s="178">
        <f t="shared" si="0"/>
        <v>0</v>
      </c>
      <c r="E12" s="289"/>
      <c r="F12" s="289"/>
    </row>
    <row r="13" spans="1:6" s="22" customFormat="1" ht="15" customHeight="1">
      <c r="A13" s="287"/>
      <c r="B13" s="288"/>
      <c r="C13" s="287" t="s">
        <v>39</v>
      </c>
      <c r="D13" s="178">
        <f t="shared" si="0"/>
        <v>0</v>
      </c>
      <c r="E13" s="289"/>
      <c r="F13" s="289"/>
    </row>
    <row r="14" spans="1:6" s="22" customFormat="1" ht="15" customHeight="1">
      <c r="A14" s="291"/>
      <c r="B14" s="288"/>
      <c r="C14" s="287" t="s">
        <v>43</v>
      </c>
      <c r="D14" s="178">
        <f t="shared" si="0"/>
        <v>0</v>
      </c>
      <c r="E14" s="289"/>
      <c r="F14" s="289"/>
    </row>
    <row r="15" spans="1:6" s="22" customFormat="1" ht="15" customHeight="1">
      <c r="A15" s="287"/>
      <c r="B15" s="288"/>
      <c r="C15" s="287" t="s">
        <v>46</v>
      </c>
      <c r="D15" s="178">
        <f t="shared" si="0"/>
        <v>0</v>
      </c>
      <c r="E15" s="289"/>
      <c r="F15" s="289"/>
    </row>
    <row r="16" spans="1:6" s="22" customFormat="1" ht="15" customHeight="1">
      <c r="A16" s="287"/>
      <c r="B16" s="288"/>
      <c r="C16" s="287" t="s">
        <v>49</v>
      </c>
      <c r="D16" s="178">
        <f t="shared" si="0"/>
        <v>0</v>
      </c>
      <c r="E16" s="289"/>
      <c r="F16" s="289"/>
    </row>
    <row r="17" spans="1:6" s="22" customFormat="1" ht="15" customHeight="1">
      <c r="A17" s="287"/>
      <c r="B17" s="288"/>
      <c r="C17" s="287" t="s">
        <v>52</v>
      </c>
      <c r="D17" s="178">
        <f t="shared" si="0"/>
        <v>0</v>
      </c>
      <c r="E17" s="289"/>
      <c r="F17" s="289"/>
    </row>
    <row r="18" spans="1:6" s="22" customFormat="1" ht="15" customHeight="1">
      <c r="A18" s="287"/>
      <c r="B18" s="288"/>
      <c r="C18" s="292" t="s">
        <v>55</v>
      </c>
      <c r="D18" s="178">
        <f t="shared" si="0"/>
        <v>0</v>
      </c>
      <c r="E18" s="289"/>
      <c r="F18" s="289"/>
    </row>
    <row r="19" spans="1:6" s="22" customFormat="1" ht="15" customHeight="1">
      <c r="A19" s="287"/>
      <c r="B19" s="288"/>
      <c r="C19" s="292" t="s">
        <v>58</v>
      </c>
      <c r="D19" s="178">
        <f t="shared" si="0"/>
        <v>0</v>
      </c>
      <c r="E19" s="289"/>
      <c r="F19" s="289"/>
    </row>
    <row r="20" spans="1:6" s="22" customFormat="1" ht="15" customHeight="1">
      <c r="A20" s="287"/>
      <c r="B20" s="288"/>
      <c r="C20" s="292" t="s">
        <v>61</v>
      </c>
      <c r="D20" s="178">
        <f t="shared" si="0"/>
        <v>0</v>
      </c>
      <c r="E20" s="289"/>
      <c r="F20" s="289"/>
    </row>
    <row r="21" spans="1:6" s="22" customFormat="1" ht="15" customHeight="1">
      <c r="A21" s="287"/>
      <c r="B21" s="288"/>
      <c r="C21" s="292" t="s">
        <v>64</v>
      </c>
      <c r="D21" s="178">
        <f t="shared" si="0"/>
        <v>0</v>
      </c>
      <c r="E21" s="289"/>
      <c r="F21" s="289"/>
    </row>
    <row r="22" spans="1:6" s="22" customFormat="1" ht="15" customHeight="1">
      <c r="A22" s="287"/>
      <c r="B22" s="288"/>
      <c r="C22" s="292" t="s">
        <v>65</v>
      </c>
      <c r="D22" s="178">
        <f t="shared" si="0"/>
        <v>0</v>
      </c>
      <c r="E22" s="289"/>
      <c r="F22" s="289"/>
    </row>
    <row r="23" spans="1:6" s="22" customFormat="1" ht="15" customHeight="1">
      <c r="A23" s="287"/>
      <c r="B23" s="288"/>
      <c r="C23" s="292" t="s">
        <v>66</v>
      </c>
      <c r="D23" s="178">
        <f t="shared" si="0"/>
        <v>0</v>
      </c>
      <c r="E23" s="289"/>
      <c r="F23" s="289"/>
    </row>
    <row r="24" spans="1:6" s="22" customFormat="1" ht="15" customHeight="1">
      <c r="A24" s="287"/>
      <c r="B24" s="288"/>
      <c r="C24" s="292" t="s">
        <v>67</v>
      </c>
      <c r="D24" s="178">
        <f t="shared" si="0"/>
        <v>0</v>
      </c>
      <c r="E24" s="289"/>
      <c r="F24" s="289"/>
    </row>
    <row r="25" spans="1:6" s="22" customFormat="1" ht="15" customHeight="1">
      <c r="A25" s="287"/>
      <c r="B25" s="288"/>
      <c r="C25" s="292" t="s">
        <v>68</v>
      </c>
      <c r="D25" s="178">
        <f t="shared" si="0"/>
        <v>0</v>
      </c>
      <c r="E25" s="289"/>
      <c r="F25" s="289"/>
    </row>
    <row r="26" spans="1:6" s="22" customFormat="1" ht="15" customHeight="1">
      <c r="A26" s="293" t="s">
        <v>69</v>
      </c>
      <c r="B26" s="288">
        <f>B6+B9</f>
        <v>127.59999999999998</v>
      </c>
      <c r="C26" s="293" t="s">
        <v>70</v>
      </c>
      <c r="D26" s="178">
        <f>SUM(E26:F26)</f>
        <v>127.6</v>
      </c>
      <c r="E26" s="178">
        <f>SUM(E6:E25)</f>
        <v>127.6</v>
      </c>
      <c r="F26" s="178">
        <f>SUM(F6:F25)</f>
        <v>0</v>
      </c>
    </row>
    <row r="27" spans="1:6" ht="14.25" customHeight="1">
      <c r="A27" s="497"/>
      <c r="B27" s="497"/>
      <c r="C27" s="497"/>
      <c r="D27" s="497"/>
      <c r="E27" s="497"/>
      <c r="F27" s="497"/>
    </row>
  </sheetData>
  <sheetProtection sheet="1" formatCells="0" formatColumns="0" formatRows="0"/>
  <mergeCells count="3">
    <mergeCell ref="A2:F2"/>
    <mergeCell ref="A3:C3"/>
    <mergeCell ref="A27:F27"/>
  </mergeCells>
  <printOptions horizontalCentered="1"/>
  <pageMargins left="0.75" right="0.75" top="0.7900000000000001" bottom="0.7900000000000001" header="0.39" footer="0.39"/>
  <pageSetup fitToHeight="1" fitToWidth="1" horizontalDpi="1200" verticalDpi="1200" orientation="landscape" paperSize="9" scale="93"/>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tabColor theme="0"/>
    <pageSetUpPr fitToPage="1"/>
  </sheetPr>
  <dimension ref="A1:IR20"/>
  <sheetViews>
    <sheetView showGridLines="0" showZeros="0" workbookViewId="0" topLeftCell="A2">
      <selection activeCell="D8" sqref="D8"/>
    </sheetView>
  </sheetViews>
  <sheetFormatPr defaultColWidth="6.875" defaultRowHeight="18.75" customHeight="1"/>
  <cols>
    <col min="1" max="2" width="5.375" style="236" customWidth="1"/>
    <col min="3" max="3" width="5.375" style="237" customWidth="1"/>
    <col min="4" max="4" width="7.625" style="238" customWidth="1"/>
    <col min="5" max="5" width="24.125" style="239" customWidth="1"/>
    <col min="6" max="13" width="8.625" style="240" customWidth="1"/>
    <col min="14" max="18" width="8.625" style="241" customWidth="1"/>
    <col min="19" max="19" width="8.625" style="242" customWidth="1"/>
    <col min="20" max="247" width="8.00390625" style="241" customWidth="1"/>
    <col min="248" max="252" width="6.875" style="242" customWidth="1"/>
    <col min="253" max="16384" width="6.875" style="242" customWidth="1"/>
  </cols>
  <sheetData>
    <row r="1" spans="1:252" ht="23.25" customHeight="1">
      <c r="A1" s="243"/>
      <c r="B1" s="243"/>
      <c r="C1" s="243"/>
      <c r="D1" s="243"/>
      <c r="E1" s="243"/>
      <c r="F1" s="243"/>
      <c r="G1" s="243"/>
      <c r="H1" s="243"/>
      <c r="I1" s="243"/>
      <c r="J1" s="243"/>
      <c r="K1" s="243"/>
      <c r="L1" s="243"/>
      <c r="M1" s="243"/>
      <c r="N1" s="243"/>
      <c r="O1" s="243"/>
      <c r="Q1" s="243"/>
      <c r="R1" s="243"/>
      <c r="S1" s="243" t="s">
        <v>214</v>
      </c>
      <c r="IN1"/>
      <c r="IO1"/>
      <c r="IP1"/>
      <c r="IQ1"/>
      <c r="IR1"/>
    </row>
    <row r="2" spans="1:252" ht="23.25" customHeight="1">
      <c r="A2" s="498" t="s">
        <v>215</v>
      </c>
      <c r="B2" s="498"/>
      <c r="C2" s="498"/>
      <c r="D2" s="498"/>
      <c r="E2" s="498"/>
      <c r="F2" s="498"/>
      <c r="G2" s="498"/>
      <c r="H2" s="498"/>
      <c r="I2" s="498"/>
      <c r="J2" s="498"/>
      <c r="K2" s="498"/>
      <c r="L2" s="498"/>
      <c r="M2" s="498"/>
      <c r="N2" s="498"/>
      <c r="O2" s="498"/>
      <c r="P2" s="498"/>
      <c r="Q2" s="498"/>
      <c r="R2" s="498"/>
      <c r="S2" s="498"/>
      <c r="IN2"/>
      <c r="IO2"/>
      <c r="IP2"/>
      <c r="IQ2"/>
      <c r="IR2"/>
    </row>
    <row r="3" spans="1:252" s="234" customFormat="1" ht="23.25" customHeight="1">
      <c r="A3" s="244"/>
      <c r="B3" s="244"/>
      <c r="C3" s="245"/>
      <c r="D3" s="243"/>
      <c r="E3" s="243"/>
      <c r="F3" s="243"/>
      <c r="G3" s="243"/>
      <c r="H3" s="243"/>
      <c r="I3" s="243"/>
      <c r="J3" s="243"/>
      <c r="K3" s="243"/>
      <c r="L3" s="243"/>
      <c r="M3" s="243"/>
      <c r="N3" s="243"/>
      <c r="O3" s="243"/>
      <c r="Q3" s="243"/>
      <c r="R3" s="243"/>
      <c r="S3" s="273" t="s">
        <v>77</v>
      </c>
      <c r="IN3"/>
      <c r="IO3"/>
      <c r="IP3"/>
      <c r="IQ3"/>
      <c r="IR3"/>
    </row>
    <row r="4" spans="1:252" s="234" customFormat="1" ht="23.25" customHeight="1">
      <c r="A4" s="246" t="s">
        <v>103</v>
      </c>
      <c r="B4" s="246"/>
      <c r="C4" s="246"/>
      <c r="D4" s="499" t="s">
        <v>78</v>
      </c>
      <c r="E4" s="499" t="s">
        <v>96</v>
      </c>
      <c r="F4" s="501" t="s">
        <v>216</v>
      </c>
      <c r="G4" s="247" t="s">
        <v>105</v>
      </c>
      <c r="H4" s="247"/>
      <c r="I4" s="247"/>
      <c r="J4" s="247"/>
      <c r="K4" s="247" t="s">
        <v>106</v>
      </c>
      <c r="L4" s="247"/>
      <c r="M4" s="247"/>
      <c r="N4" s="247"/>
      <c r="O4" s="247"/>
      <c r="P4" s="247"/>
      <c r="Q4" s="247"/>
      <c r="R4" s="247"/>
      <c r="S4" s="499" t="s">
        <v>109</v>
      </c>
      <c r="IN4"/>
      <c r="IO4"/>
      <c r="IP4"/>
      <c r="IQ4"/>
      <c r="IR4"/>
    </row>
    <row r="5" spans="1:252" s="234" customFormat="1" ht="23.25" customHeight="1">
      <c r="A5" s="499" t="s">
        <v>98</v>
      </c>
      <c r="B5" s="499" t="s">
        <v>99</v>
      </c>
      <c r="C5" s="500" t="s">
        <v>100</v>
      </c>
      <c r="D5" s="499"/>
      <c r="E5" s="499"/>
      <c r="F5" s="502"/>
      <c r="G5" s="499" t="s">
        <v>80</v>
      </c>
      <c r="H5" s="499" t="s">
        <v>110</v>
      </c>
      <c r="I5" s="499" t="s">
        <v>111</v>
      </c>
      <c r="J5" s="499" t="s">
        <v>112</v>
      </c>
      <c r="K5" s="499" t="s">
        <v>80</v>
      </c>
      <c r="L5" s="499" t="s">
        <v>113</v>
      </c>
      <c r="M5" s="499" t="s">
        <v>114</v>
      </c>
      <c r="N5" s="499" t="s">
        <v>115</v>
      </c>
      <c r="O5" s="499" t="s">
        <v>116</v>
      </c>
      <c r="P5" s="499" t="s">
        <v>117</v>
      </c>
      <c r="Q5" s="499" t="s">
        <v>118</v>
      </c>
      <c r="R5" s="499" t="s">
        <v>119</v>
      </c>
      <c r="S5" s="499"/>
      <c r="IN5"/>
      <c r="IO5"/>
      <c r="IP5"/>
      <c r="IQ5"/>
      <c r="IR5"/>
    </row>
    <row r="6" spans="1:252" ht="31.5" customHeight="1">
      <c r="A6" s="499"/>
      <c r="B6" s="499"/>
      <c r="C6" s="500"/>
      <c r="D6" s="499"/>
      <c r="E6" s="499"/>
      <c r="F6" s="503"/>
      <c r="G6" s="499"/>
      <c r="H6" s="499"/>
      <c r="I6" s="499"/>
      <c r="J6" s="499"/>
      <c r="K6" s="499"/>
      <c r="L6" s="499"/>
      <c r="M6" s="499"/>
      <c r="N6" s="499"/>
      <c r="O6" s="499"/>
      <c r="P6" s="499"/>
      <c r="Q6" s="499"/>
      <c r="R6" s="499"/>
      <c r="S6" s="499"/>
      <c r="IN6"/>
      <c r="IO6"/>
      <c r="IP6"/>
      <c r="IQ6"/>
      <c r="IR6"/>
    </row>
    <row r="7" spans="1:252" ht="23.25" customHeight="1">
      <c r="A7" s="249" t="s">
        <v>92</v>
      </c>
      <c r="B7" s="249"/>
      <c r="C7" s="249" t="s">
        <v>92</v>
      </c>
      <c r="D7" s="249" t="s">
        <v>92</v>
      </c>
      <c r="E7" s="249" t="s">
        <v>92</v>
      </c>
      <c r="F7" s="249">
        <v>1</v>
      </c>
      <c r="G7" s="249">
        <v>2</v>
      </c>
      <c r="H7" s="249">
        <v>3</v>
      </c>
      <c r="I7" s="249">
        <v>4</v>
      </c>
      <c r="J7" s="268">
        <v>5</v>
      </c>
      <c r="K7" s="268">
        <v>6</v>
      </c>
      <c r="L7" s="268">
        <v>7</v>
      </c>
      <c r="M7" s="268">
        <v>8</v>
      </c>
      <c r="N7" s="257">
        <v>9</v>
      </c>
      <c r="O7" s="257">
        <v>10</v>
      </c>
      <c r="P7" s="268">
        <v>11</v>
      </c>
      <c r="Q7" s="268">
        <v>12</v>
      </c>
      <c r="R7" s="268">
        <v>13</v>
      </c>
      <c r="S7" s="274">
        <v>14</v>
      </c>
      <c r="IN7"/>
      <c r="IO7"/>
      <c r="IP7"/>
      <c r="IQ7"/>
      <c r="IR7"/>
    </row>
    <row r="8" spans="1:19" ht="23.25" customHeight="1">
      <c r="A8" s="43"/>
      <c r="B8" s="43"/>
      <c r="C8" s="43"/>
      <c r="D8" s="43" t="str">
        <f>'一般-工资福利'!D8</f>
        <v>283</v>
      </c>
      <c r="E8" s="43" t="str">
        <f>'一般-工资福利'!E8</f>
        <v>岳阳县信访局</v>
      </c>
      <c r="F8" s="261">
        <f>F9</f>
        <v>127.59999999999998</v>
      </c>
      <c r="G8" s="261">
        <f aca="true" t="shared" si="0" ref="G8:S9">G9</f>
        <v>102.09999999999998</v>
      </c>
      <c r="H8" s="261">
        <f t="shared" si="0"/>
        <v>86.81999999999998</v>
      </c>
      <c r="I8" s="261">
        <f t="shared" si="0"/>
        <v>13.079999999999998</v>
      </c>
      <c r="J8" s="261">
        <f t="shared" si="0"/>
        <v>2.2</v>
      </c>
      <c r="K8" s="261">
        <f t="shared" si="0"/>
        <v>25.5</v>
      </c>
      <c r="L8" s="261">
        <f t="shared" si="0"/>
        <v>25.5</v>
      </c>
      <c r="M8" s="261">
        <f t="shared" si="0"/>
        <v>0</v>
      </c>
      <c r="N8" s="261">
        <f t="shared" si="0"/>
        <v>0</v>
      </c>
      <c r="O8" s="261">
        <f t="shared" si="0"/>
        <v>0</v>
      </c>
      <c r="P8" s="261">
        <f t="shared" si="0"/>
        <v>0</v>
      </c>
      <c r="Q8" s="261">
        <f t="shared" si="0"/>
        <v>0</v>
      </c>
      <c r="R8" s="261">
        <f t="shared" si="0"/>
        <v>0</v>
      </c>
      <c r="S8" s="261">
        <f t="shared" si="0"/>
        <v>0</v>
      </c>
    </row>
    <row r="9" spans="1:19" ht="23.25" customHeight="1">
      <c r="A9" s="43" t="str">
        <f>'一般-工资福利'!A9</f>
        <v>201</v>
      </c>
      <c r="B9" s="43"/>
      <c r="C9" s="43"/>
      <c r="D9" s="43"/>
      <c r="E9" s="43" t="str">
        <f>'一般-工资福利'!E9</f>
        <v>一般公共服务支出</v>
      </c>
      <c r="F9" s="261">
        <f>F10</f>
        <v>127.59999999999998</v>
      </c>
      <c r="G9" s="261">
        <f t="shared" si="0"/>
        <v>102.09999999999998</v>
      </c>
      <c r="H9" s="261">
        <f t="shared" si="0"/>
        <v>86.81999999999998</v>
      </c>
      <c r="I9" s="261">
        <f t="shared" si="0"/>
        <v>13.079999999999998</v>
      </c>
      <c r="J9" s="261">
        <f t="shared" si="0"/>
        <v>2.2</v>
      </c>
      <c r="K9" s="261">
        <f t="shared" si="0"/>
        <v>25.5</v>
      </c>
      <c r="L9" s="261">
        <f t="shared" si="0"/>
        <v>25.5</v>
      </c>
      <c r="M9" s="261">
        <f t="shared" si="0"/>
        <v>0</v>
      </c>
      <c r="N9" s="261">
        <f t="shared" si="0"/>
        <v>0</v>
      </c>
      <c r="O9" s="261">
        <f t="shared" si="0"/>
        <v>0</v>
      </c>
      <c r="P9" s="261">
        <f t="shared" si="0"/>
        <v>0</v>
      </c>
      <c r="Q9" s="261">
        <f t="shared" si="0"/>
        <v>0</v>
      </c>
      <c r="R9" s="261">
        <f t="shared" si="0"/>
        <v>0</v>
      </c>
      <c r="S9" s="261">
        <f t="shared" si="0"/>
        <v>0</v>
      </c>
    </row>
    <row r="10" spans="1:19" ht="23.25" customHeight="1">
      <c r="A10" s="43" t="str">
        <f>'一般-工资福利'!A10</f>
        <v>201</v>
      </c>
      <c r="B10" s="43" t="str">
        <f>'一般-工资福利'!B10</f>
        <v>03</v>
      </c>
      <c r="C10" s="43"/>
      <c r="D10" s="43"/>
      <c r="E10" s="43" t="str">
        <f>'一般-工资福利'!E10</f>
        <v>政府办公厅（室）及相关机构事务</v>
      </c>
      <c r="F10" s="261">
        <f>F11+F12</f>
        <v>127.59999999999998</v>
      </c>
      <c r="G10" s="261">
        <f aca="true" t="shared" si="1" ref="G10:S10">G11+G12</f>
        <v>102.09999999999998</v>
      </c>
      <c r="H10" s="261">
        <f t="shared" si="1"/>
        <v>86.81999999999998</v>
      </c>
      <c r="I10" s="261">
        <f t="shared" si="1"/>
        <v>13.079999999999998</v>
      </c>
      <c r="J10" s="261">
        <f t="shared" si="1"/>
        <v>2.2</v>
      </c>
      <c r="K10" s="261">
        <f t="shared" si="1"/>
        <v>25.5</v>
      </c>
      <c r="L10" s="261">
        <f t="shared" si="1"/>
        <v>25.5</v>
      </c>
      <c r="M10" s="261">
        <f t="shared" si="1"/>
        <v>0</v>
      </c>
      <c r="N10" s="261">
        <f t="shared" si="1"/>
        <v>0</v>
      </c>
      <c r="O10" s="261">
        <f t="shared" si="1"/>
        <v>0</v>
      </c>
      <c r="P10" s="261">
        <f t="shared" si="1"/>
        <v>0</v>
      </c>
      <c r="Q10" s="261">
        <f t="shared" si="1"/>
        <v>0</v>
      </c>
      <c r="R10" s="261">
        <f t="shared" si="1"/>
        <v>0</v>
      </c>
      <c r="S10" s="261">
        <f t="shared" si="1"/>
        <v>0</v>
      </c>
    </row>
    <row r="11" spans="1:252" s="235" customFormat="1" ht="23.25" customHeight="1">
      <c r="A11" s="43" t="str">
        <f>'一般-工资福利'!A11</f>
        <v>201</v>
      </c>
      <c r="B11" s="43" t="str">
        <f>'一般-工资福利'!B11</f>
        <v>03</v>
      </c>
      <c r="C11" s="43" t="str">
        <f>'一般-工资福利'!C11</f>
        <v>08</v>
      </c>
      <c r="D11" s="44">
        <f>'一般预算基本支出表'!D11</f>
        <v>0</v>
      </c>
      <c r="E11" s="43" t="str">
        <f>'一般-工资福利'!E11</f>
        <v>信访事务</v>
      </c>
      <c r="F11" s="262">
        <f>G11+K11+S11</f>
        <v>102.09999999999998</v>
      </c>
      <c r="G11" s="262">
        <f>'一般预算基本支出表'!F11</f>
        <v>102.09999999999998</v>
      </c>
      <c r="H11" s="262">
        <f>'一般预算基本支出表'!G11</f>
        <v>86.81999999999998</v>
      </c>
      <c r="I11" s="262">
        <f>'一般预算基本支出表'!H11</f>
        <v>13.079999999999998</v>
      </c>
      <c r="J11" s="262">
        <f>'一般预算基本支出表'!I11</f>
        <v>2.2</v>
      </c>
      <c r="K11" s="269">
        <f>SUM(L11:R11)</f>
        <v>0</v>
      </c>
      <c r="L11" s="270"/>
      <c r="M11" s="271"/>
      <c r="N11" s="271"/>
      <c r="O11" s="271"/>
      <c r="P11" s="271"/>
      <c r="Q11" s="271"/>
      <c r="R11" s="271"/>
      <c r="S11" s="275"/>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c r="CC11" s="260"/>
      <c r="CD11" s="260"/>
      <c r="CE11" s="260"/>
      <c r="CF11" s="260"/>
      <c r="CG11" s="260"/>
      <c r="CH11" s="260"/>
      <c r="CI11" s="260"/>
      <c r="CJ11" s="260"/>
      <c r="CK11" s="260"/>
      <c r="CL11" s="260"/>
      <c r="CM11" s="260"/>
      <c r="CN11" s="260"/>
      <c r="CO11" s="260"/>
      <c r="CP11" s="260"/>
      <c r="CQ11" s="260"/>
      <c r="CR11" s="260"/>
      <c r="CS11" s="260"/>
      <c r="CT11" s="260"/>
      <c r="CU11" s="260"/>
      <c r="CV11" s="260"/>
      <c r="CW11" s="260"/>
      <c r="CX11" s="260"/>
      <c r="CY11" s="260"/>
      <c r="CZ11" s="260"/>
      <c r="DA11" s="260"/>
      <c r="DB11" s="260"/>
      <c r="DC11" s="260"/>
      <c r="DD11" s="260"/>
      <c r="DE11" s="260"/>
      <c r="DF11" s="260"/>
      <c r="DG11" s="260"/>
      <c r="DH11" s="260"/>
      <c r="DI11" s="260"/>
      <c r="DJ11" s="260"/>
      <c r="DK11" s="260"/>
      <c r="DL11" s="260"/>
      <c r="DM11" s="260"/>
      <c r="DN11" s="260"/>
      <c r="DO11" s="260"/>
      <c r="DP11" s="260"/>
      <c r="DQ11" s="260"/>
      <c r="DR11" s="260"/>
      <c r="DS11" s="260"/>
      <c r="DT11" s="260"/>
      <c r="DU11" s="260"/>
      <c r="DV11" s="260"/>
      <c r="DW11" s="260"/>
      <c r="DX11" s="260"/>
      <c r="DY11" s="260"/>
      <c r="DZ11" s="260"/>
      <c r="EA11" s="260"/>
      <c r="EB11" s="260"/>
      <c r="EC11" s="260"/>
      <c r="ED11" s="260"/>
      <c r="EE11" s="260"/>
      <c r="EF11" s="260"/>
      <c r="EG11" s="260"/>
      <c r="EH11" s="260"/>
      <c r="EI11" s="260"/>
      <c r="EJ11" s="260"/>
      <c r="EK11" s="260"/>
      <c r="EL11" s="260"/>
      <c r="EM11" s="260"/>
      <c r="EN11" s="260"/>
      <c r="EO11" s="260"/>
      <c r="EP11" s="260"/>
      <c r="EQ11" s="260"/>
      <c r="ER11" s="260"/>
      <c r="ES11" s="260"/>
      <c r="ET11" s="260"/>
      <c r="EU11" s="260"/>
      <c r="EV11" s="260"/>
      <c r="EW11" s="260"/>
      <c r="EX11" s="260"/>
      <c r="EY11" s="260"/>
      <c r="EZ11" s="260"/>
      <c r="FA11" s="260"/>
      <c r="FB11" s="260"/>
      <c r="FC11" s="260"/>
      <c r="FD11" s="260"/>
      <c r="FE11" s="260"/>
      <c r="FF11" s="260"/>
      <c r="FG11" s="260"/>
      <c r="FH11" s="260"/>
      <c r="FI11" s="260"/>
      <c r="FJ11" s="260"/>
      <c r="FK11" s="260"/>
      <c r="FL11" s="260"/>
      <c r="FM11" s="260"/>
      <c r="FN11" s="260"/>
      <c r="FO11" s="260"/>
      <c r="FP11" s="260"/>
      <c r="FQ11" s="260"/>
      <c r="FR11" s="260"/>
      <c r="FS11" s="260"/>
      <c r="FT11" s="260"/>
      <c r="FU11" s="260"/>
      <c r="FV11" s="260"/>
      <c r="FW11" s="260"/>
      <c r="FX11" s="260"/>
      <c r="FY11" s="260"/>
      <c r="FZ11" s="260"/>
      <c r="GA11" s="260"/>
      <c r="GB11" s="260"/>
      <c r="GC11" s="260"/>
      <c r="GD11" s="260"/>
      <c r="GE11" s="260"/>
      <c r="GF11" s="260"/>
      <c r="GG11" s="260"/>
      <c r="GH11" s="260"/>
      <c r="GI11" s="260"/>
      <c r="GJ11" s="260"/>
      <c r="GK11" s="260"/>
      <c r="GL11" s="260"/>
      <c r="GM11" s="260"/>
      <c r="GN11" s="260"/>
      <c r="GO11" s="260"/>
      <c r="GP11" s="260"/>
      <c r="GQ11" s="260"/>
      <c r="GR11" s="260"/>
      <c r="GS11" s="260"/>
      <c r="GT11" s="260"/>
      <c r="GU11" s="260"/>
      <c r="GV11" s="260"/>
      <c r="GW11" s="260"/>
      <c r="GX11" s="260"/>
      <c r="GY11" s="260"/>
      <c r="GZ11" s="260"/>
      <c r="HA11" s="260"/>
      <c r="HB11" s="260"/>
      <c r="HC11" s="260"/>
      <c r="HD11" s="260"/>
      <c r="HE11" s="260"/>
      <c r="HF11" s="260"/>
      <c r="HG11" s="260"/>
      <c r="HH11" s="260"/>
      <c r="HI11" s="260"/>
      <c r="HJ11" s="260"/>
      <c r="HK11" s="260"/>
      <c r="HL11" s="260"/>
      <c r="HM11" s="260"/>
      <c r="HN11" s="260"/>
      <c r="HO11" s="260"/>
      <c r="HP11" s="260"/>
      <c r="HQ11" s="260"/>
      <c r="HR11" s="260"/>
      <c r="HS11" s="260"/>
      <c r="HT11" s="260"/>
      <c r="HU11" s="260"/>
      <c r="HV11" s="260"/>
      <c r="HW11" s="260"/>
      <c r="HX11" s="260"/>
      <c r="HY11" s="260"/>
      <c r="HZ11" s="260"/>
      <c r="IA11" s="260"/>
      <c r="IB11" s="260"/>
      <c r="IC11" s="260"/>
      <c r="ID11" s="260"/>
      <c r="IE11" s="260"/>
      <c r="IF11" s="260"/>
      <c r="IG11" s="260"/>
      <c r="IH11" s="260"/>
      <c r="II11" s="260"/>
      <c r="IJ11" s="260"/>
      <c r="IK11" s="260"/>
      <c r="IL11" s="260"/>
      <c r="IM11" s="260"/>
      <c r="IN11" s="22"/>
      <c r="IO11" s="22"/>
      <c r="IP11" s="22"/>
      <c r="IQ11" s="22"/>
      <c r="IR11" s="22"/>
    </row>
    <row r="12" spans="1:252" ht="29.25" customHeight="1">
      <c r="A12" s="263" t="str">
        <f>MID('项目明细表'!A7,1,3)</f>
        <v>201</v>
      </c>
      <c r="B12" s="263" t="str">
        <f>MID('项目明细表'!A7,4,2)</f>
        <v>03</v>
      </c>
      <c r="C12" s="263" t="str">
        <f>MID('项目明细表'!A7,6,2)</f>
        <v>08</v>
      </c>
      <c r="D12" s="264"/>
      <c r="E12" s="265" t="str">
        <f>'项目明细表'!B7</f>
        <v>信访事务</v>
      </c>
      <c r="F12" s="266">
        <f>K12</f>
        <v>25.5</v>
      </c>
      <c r="G12" s="267"/>
      <c r="H12" s="266"/>
      <c r="I12" s="266"/>
      <c r="J12" s="266"/>
      <c r="K12" s="266">
        <f>SUM(L12:R12)</f>
        <v>25.5</v>
      </c>
      <c r="L12" s="266">
        <f>'项目明细表'!E7</f>
        <v>25.5</v>
      </c>
      <c r="M12" s="272"/>
      <c r="N12" s="265"/>
      <c r="O12" s="265"/>
      <c r="P12" s="265"/>
      <c r="Q12" s="265"/>
      <c r="R12" s="265"/>
      <c r="S12" s="276"/>
      <c r="IN12"/>
      <c r="IO12"/>
      <c r="IP12"/>
      <c r="IQ12"/>
      <c r="IR12"/>
    </row>
    <row r="13" spans="1:252" ht="18.75" customHeight="1">
      <c r="A13" s="252"/>
      <c r="B13" s="252"/>
      <c r="C13" s="253"/>
      <c r="D13" s="254"/>
      <c r="E13" s="255"/>
      <c r="F13" s="256"/>
      <c r="H13" s="256"/>
      <c r="I13" s="256"/>
      <c r="J13" s="256"/>
      <c r="K13" s="256"/>
      <c r="L13" s="256"/>
      <c r="M13" s="256"/>
      <c r="N13" s="260"/>
      <c r="O13" s="260"/>
      <c r="P13" s="260"/>
      <c r="Q13" s="260"/>
      <c r="R13" s="260"/>
      <c r="S13" s="277"/>
      <c r="IN13"/>
      <c r="IO13"/>
      <c r="IP13"/>
      <c r="IQ13"/>
      <c r="IR13"/>
    </row>
    <row r="14" spans="3:252" ht="18.75" customHeight="1">
      <c r="C14" s="253"/>
      <c r="D14" s="254"/>
      <c r="E14" s="255"/>
      <c r="F14" s="256"/>
      <c r="H14" s="256"/>
      <c r="I14" s="256"/>
      <c r="J14" s="256"/>
      <c r="K14" s="256"/>
      <c r="L14" s="256"/>
      <c r="M14" s="256"/>
      <c r="N14" s="260"/>
      <c r="O14" s="260"/>
      <c r="P14" s="260"/>
      <c r="Q14" s="260"/>
      <c r="R14" s="260"/>
      <c r="S14" s="277"/>
      <c r="IN14"/>
      <c r="IO14"/>
      <c r="IP14"/>
      <c r="IQ14"/>
      <c r="IR14"/>
    </row>
    <row r="15" spans="4:252" ht="18.75" customHeight="1">
      <c r="D15" s="254"/>
      <c r="E15" s="255"/>
      <c r="F15" s="256"/>
      <c r="H15" s="256"/>
      <c r="I15" s="256"/>
      <c r="J15" s="256"/>
      <c r="K15" s="256"/>
      <c r="L15" s="256"/>
      <c r="M15" s="256"/>
      <c r="N15" s="260"/>
      <c r="O15" s="260"/>
      <c r="P15" s="260"/>
      <c r="Q15" s="260"/>
      <c r="R15" s="260"/>
      <c r="IN15"/>
      <c r="IO15"/>
      <c r="IP15"/>
      <c r="IQ15"/>
      <c r="IR15"/>
    </row>
    <row r="16" spans="4:252" ht="18.75" customHeight="1">
      <c r="D16" s="254"/>
      <c r="E16" s="255"/>
      <c r="H16" s="256"/>
      <c r="I16" s="256"/>
      <c r="J16" s="256"/>
      <c r="K16" s="256"/>
      <c r="L16" s="256"/>
      <c r="M16" s="256"/>
      <c r="N16" s="260"/>
      <c r="O16" s="260"/>
      <c r="P16" s="260"/>
      <c r="Q16" s="260"/>
      <c r="R16" s="260"/>
      <c r="IN16"/>
      <c r="IO16"/>
      <c r="IP16"/>
      <c r="IQ16"/>
      <c r="IR16"/>
    </row>
    <row r="17" spans="4:252" ht="18.75" customHeight="1">
      <c r="D17" s="254"/>
      <c r="H17" s="256"/>
      <c r="I17" s="256"/>
      <c r="J17" s="256"/>
      <c r="K17" s="256"/>
      <c r="M17" s="256"/>
      <c r="N17" s="260"/>
      <c r="O17" s="260"/>
      <c r="P17" s="260"/>
      <c r="Q17" s="260"/>
      <c r="R17" s="260"/>
      <c r="IN17"/>
      <c r="IO17"/>
      <c r="IP17"/>
      <c r="IQ17"/>
      <c r="IR17"/>
    </row>
    <row r="18" spans="8:252" ht="18.75" customHeight="1">
      <c r="H18" s="256"/>
      <c r="I18" s="256"/>
      <c r="K18" s="256"/>
      <c r="M18" s="256"/>
      <c r="N18" s="260"/>
      <c r="O18" s="260"/>
      <c r="Q18" s="260"/>
      <c r="R18" s="260"/>
      <c r="IN18"/>
      <c r="IO18"/>
      <c r="IP18"/>
      <c r="IQ18"/>
      <c r="IR18"/>
    </row>
    <row r="19" spans="4:252" ht="18.75" customHeight="1">
      <c r="D19" s="254"/>
      <c r="H19" s="256"/>
      <c r="I19" s="256"/>
      <c r="K19" s="256"/>
      <c r="N19" s="260"/>
      <c r="O19" s="260"/>
      <c r="Q19" s="260"/>
      <c r="R19" s="260"/>
      <c r="IN19"/>
      <c r="IO19"/>
      <c r="IP19"/>
      <c r="IQ19"/>
      <c r="IR19"/>
    </row>
    <row r="20" spans="1:252" ht="18.75" customHeight="1">
      <c r="A20"/>
      <c r="B20"/>
      <c r="C20"/>
      <c r="D20"/>
      <c r="E20"/>
      <c r="F20"/>
      <c r="G20"/>
      <c r="H20"/>
      <c r="I20"/>
      <c r="J20"/>
      <c r="K20"/>
      <c r="L20"/>
      <c r="M20"/>
      <c r="N20"/>
      <c r="O20"/>
      <c r="P20"/>
      <c r="Q20" s="260"/>
      <c r="R20" s="26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sheetData>
  <sheetProtection sheet="1" formatCells="0" formatColumns="0" formatRows="0"/>
  <mergeCells count="20">
    <mergeCell ref="R5:R6"/>
    <mergeCell ref="S4:S6"/>
    <mergeCell ref="N5:N6"/>
    <mergeCell ref="O5:O6"/>
    <mergeCell ref="P5:P6"/>
    <mergeCell ref="Q5:Q6"/>
    <mergeCell ref="J5:J6"/>
    <mergeCell ref="K5:K6"/>
    <mergeCell ref="L5:L6"/>
    <mergeCell ref="M5:M6"/>
    <mergeCell ref="A2:S2"/>
    <mergeCell ref="A5:A6"/>
    <mergeCell ref="B5:B6"/>
    <mergeCell ref="C5:C6"/>
    <mergeCell ref="D4:D6"/>
    <mergeCell ref="E4:E6"/>
    <mergeCell ref="F4:F6"/>
    <mergeCell ref="G5:G6"/>
    <mergeCell ref="H5:H6"/>
    <mergeCell ref="I5:I6"/>
  </mergeCells>
  <printOptions horizontalCentered="1"/>
  <pageMargins left="0.75" right="0.75" top="0.7900000000000001" bottom="0.7900000000000001" header="0.39" footer="0.39"/>
  <pageSetup fitToHeight="1" fitToWidth="1" horizontalDpi="1200" verticalDpi="1200" orientation="landscape" paperSize="9" scale="72"/>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tabColor theme="0"/>
    <pageSetUpPr fitToPage="1"/>
  </sheetPr>
  <dimension ref="A1:IH19"/>
  <sheetViews>
    <sheetView showGridLines="0" showZeros="0" workbookViewId="0" topLeftCell="A1">
      <selection activeCell="A2" sqref="A2:I2"/>
    </sheetView>
  </sheetViews>
  <sheetFormatPr defaultColWidth="6.875" defaultRowHeight="18.75" customHeight="1"/>
  <cols>
    <col min="1" max="2" width="5.375" style="236" customWidth="1"/>
    <col min="3" max="3" width="5.375" style="237" customWidth="1"/>
    <col min="4" max="4" width="7.625" style="238" customWidth="1"/>
    <col min="5" max="5" width="24.125" style="239" customWidth="1"/>
    <col min="6" max="9" width="8.625" style="240" customWidth="1"/>
    <col min="10" max="237" width="8.00390625" style="241" customWidth="1"/>
    <col min="238" max="242" width="6.875" style="242" customWidth="1"/>
    <col min="243" max="16384" width="6.875" style="242" customWidth="1"/>
  </cols>
  <sheetData>
    <row r="1" spans="1:242" ht="23.25" customHeight="1">
      <c r="A1" s="243"/>
      <c r="B1" s="243"/>
      <c r="C1" s="243"/>
      <c r="D1" s="243"/>
      <c r="E1" s="243"/>
      <c r="F1" s="243"/>
      <c r="G1" s="243"/>
      <c r="H1" s="243"/>
      <c r="I1" s="243" t="s">
        <v>217</v>
      </c>
      <c r="ID1"/>
      <c r="IE1"/>
      <c r="IF1"/>
      <c r="IG1"/>
      <c r="IH1"/>
    </row>
    <row r="2" spans="1:242" ht="23.25" customHeight="1">
      <c r="A2" s="498" t="s">
        <v>218</v>
      </c>
      <c r="B2" s="498"/>
      <c r="C2" s="498"/>
      <c r="D2" s="498"/>
      <c r="E2" s="498"/>
      <c r="F2" s="498"/>
      <c r="G2" s="498"/>
      <c r="H2" s="498"/>
      <c r="I2" s="498"/>
      <c r="ID2"/>
      <c r="IE2"/>
      <c r="IF2"/>
      <c r="IG2"/>
      <c r="IH2"/>
    </row>
    <row r="3" spans="1:242" s="234" customFormat="1" ht="23.25" customHeight="1">
      <c r="A3" s="244"/>
      <c r="B3" s="244"/>
      <c r="C3" s="245"/>
      <c r="D3" s="243"/>
      <c r="E3" s="243"/>
      <c r="F3" s="243"/>
      <c r="G3" s="243"/>
      <c r="H3" s="243"/>
      <c r="I3" s="243" t="s">
        <v>77</v>
      </c>
      <c r="ID3"/>
      <c r="IE3"/>
      <c r="IF3"/>
      <c r="IG3"/>
      <c r="IH3"/>
    </row>
    <row r="4" spans="1:242" s="234" customFormat="1" ht="23.25" customHeight="1">
      <c r="A4" s="246" t="s">
        <v>103</v>
      </c>
      <c r="B4" s="246"/>
      <c r="C4" s="246"/>
      <c r="D4" s="499" t="s">
        <v>78</v>
      </c>
      <c r="E4" s="499" t="s">
        <v>96</v>
      </c>
      <c r="F4" s="247" t="s">
        <v>105</v>
      </c>
      <c r="G4" s="247"/>
      <c r="H4" s="247"/>
      <c r="I4" s="247"/>
      <c r="ID4"/>
      <c r="IE4"/>
      <c r="IF4"/>
      <c r="IG4"/>
      <c r="IH4"/>
    </row>
    <row r="5" spans="1:242" s="234" customFormat="1" ht="23.25" customHeight="1">
      <c r="A5" s="499" t="s">
        <v>98</v>
      </c>
      <c r="B5" s="499" t="s">
        <v>99</v>
      </c>
      <c r="C5" s="500" t="s">
        <v>100</v>
      </c>
      <c r="D5" s="499"/>
      <c r="E5" s="499"/>
      <c r="F5" s="499" t="s">
        <v>80</v>
      </c>
      <c r="G5" s="499" t="s">
        <v>110</v>
      </c>
      <c r="H5" s="499" t="s">
        <v>111</v>
      </c>
      <c r="I5" s="499" t="s">
        <v>112</v>
      </c>
      <c r="ID5"/>
      <c r="IE5"/>
      <c r="IF5"/>
      <c r="IG5"/>
      <c r="IH5"/>
    </row>
    <row r="6" spans="1:242" ht="31.5" customHeight="1">
      <c r="A6" s="499"/>
      <c r="B6" s="499"/>
      <c r="C6" s="500"/>
      <c r="D6" s="499"/>
      <c r="E6" s="499"/>
      <c r="F6" s="499"/>
      <c r="G6" s="499"/>
      <c r="H6" s="499"/>
      <c r="I6" s="499"/>
      <c r="ID6"/>
      <c r="IE6"/>
      <c r="IF6"/>
      <c r="IG6"/>
      <c r="IH6"/>
    </row>
    <row r="7" spans="1:242" ht="23.25" customHeight="1">
      <c r="A7" s="248" t="s">
        <v>92</v>
      </c>
      <c r="B7" s="248"/>
      <c r="C7" s="249" t="s">
        <v>92</v>
      </c>
      <c r="D7" s="249" t="s">
        <v>92</v>
      </c>
      <c r="E7" s="249" t="s">
        <v>92</v>
      </c>
      <c r="F7" s="249">
        <v>2</v>
      </c>
      <c r="G7" s="249">
        <v>3</v>
      </c>
      <c r="H7" s="248">
        <v>4</v>
      </c>
      <c r="I7" s="257">
        <v>5</v>
      </c>
      <c r="ID7"/>
      <c r="IE7"/>
      <c r="IF7"/>
      <c r="IG7"/>
      <c r="IH7"/>
    </row>
    <row r="8" spans="1:9" ht="23.25" customHeight="1">
      <c r="A8" s="43"/>
      <c r="B8" s="43"/>
      <c r="C8" s="43"/>
      <c r="D8" s="43" t="str">
        <f>'一般-工资福利'!D8</f>
        <v>283</v>
      </c>
      <c r="E8" s="43" t="str">
        <f>'一般-工资福利'!E8</f>
        <v>岳阳县信访局</v>
      </c>
      <c r="F8" s="250">
        <f>F9</f>
        <v>102.09999999999998</v>
      </c>
      <c r="G8" s="250">
        <f aca="true" t="shared" si="0" ref="G8:I10">G9</f>
        <v>86.81999999999998</v>
      </c>
      <c r="H8" s="250">
        <f t="shared" si="0"/>
        <v>13.079999999999998</v>
      </c>
      <c r="I8" s="258">
        <f t="shared" si="0"/>
        <v>2.2</v>
      </c>
    </row>
    <row r="9" spans="1:9" ht="23.25" customHeight="1">
      <c r="A9" s="43" t="str">
        <f>'一般-工资福利'!A9</f>
        <v>201</v>
      </c>
      <c r="B9" s="43"/>
      <c r="C9" s="43"/>
      <c r="D9" s="43"/>
      <c r="E9" s="43" t="str">
        <f>'一般-工资福利'!E9</f>
        <v>一般公共服务支出</v>
      </c>
      <c r="F9" s="250">
        <f>F10</f>
        <v>102.09999999999998</v>
      </c>
      <c r="G9" s="250">
        <f t="shared" si="0"/>
        <v>86.81999999999998</v>
      </c>
      <c r="H9" s="250">
        <f t="shared" si="0"/>
        <v>13.079999999999998</v>
      </c>
      <c r="I9" s="258">
        <f t="shared" si="0"/>
        <v>2.2</v>
      </c>
    </row>
    <row r="10" spans="1:9" ht="23.25" customHeight="1">
      <c r="A10" s="43" t="str">
        <f>'一般-工资福利'!A10</f>
        <v>201</v>
      </c>
      <c r="B10" s="43" t="str">
        <f>'一般-工资福利'!B10</f>
        <v>03</v>
      </c>
      <c r="C10" s="43"/>
      <c r="D10" s="43"/>
      <c r="E10" s="43" t="str">
        <f>'一般-工资福利'!E10</f>
        <v>政府办公厅（室）及相关机构事务</v>
      </c>
      <c r="F10" s="250">
        <f>F11</f>
        <v>102.09999999999998</v>
      </c>
      <c r="G10" s="250">
        <f t="shared" si="0"/>
        <v>86.81999999999998</v>
      </c>
      <c r="H10" s="250">
        <f t="shared" si="0"/>
        <v>13.079999999999998</v>
      </c>
      <c r="I10" s="258">
        <f t="shared" si="0"/>
        <v>2.2</v>
      </c>
    </row>
    <row r="11" spans="1:242" s="235" customFormat="1" ht="23.25" customHeight="1">
      <c r="A11" s="43" t="str">
        <f>'一般-工资福利'!A11</f>
        <v>201</v>
      </c>
      <c r="B11" s="43" t="str">
        <f>'一般-工资福利'!B11</f>
        <v>03</v>
      </c>
      <c r="C11" s="43" t="str">
        <f>'一般-工资福利'!C11</f>
        <v>08</v>
      </c>
      <c r="D11" s="203"/>
      <c r="E11" s="43" t="str">
        <f>'一般-工资福利'!E11</f>
        <v>信访事务</v>
      </c>
      <c r="F11" s="251">
        <f>SUM(G11:I11)</f>
        <v>102.09999999999998</v>
      </c>
      <c r="G11" s="251">
        <f>'一般-工资福利'!F11</f>
        <v>86.81999999999998</v>
      </c>
      <c r="H11" s="251">
        <f>'一般-商品和服务'!F11</f>
        <v>13.079999999999998</v>
      </c>
      <c r="I11" s="259">
        <f>'一般-个人和家庭'!F11</f>
        <v>2.2</v>
      </c>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c r="CC11" s="260"/>
      <c r="CD11" s="260"/>
      <c r="CE11" s="260"/>
      <c r="CF11" s="260"/>
      <c r="CG11" s="260"/>
      <c r="CH11" s="260"/>
      <c r="CI11" s="260"/>
      <c r="CJ11" s="260"/>
      <c r="CK11" s="260"/>
      <c r="CL11" s="260"/>
      <c r="CM11" s="260"/>
      <c r="CN11" s="260"/>
      <c r="CO11" s="260"/>
      <c r="CP11" s="260"/>
      <c r="CQ11" s="260"/>
      <c r="CR11" s="260"/>
      <c r="CS11" s="260"/>
      <c r="CT11" s="260"/>
      <c r="CU11" s="260"/>
      <c r="CV11" s="260"/>
      <c r="CW11" s="260"/>
      <c r="CX11" s="260"/>
      <c r="CY11" s="260"/>
      <c r="CZ11" s="260"/>
      <c r="DA11" s="260"/>
      <c r="DB11" s="260"/>
      <c r="DC11" s="260"/>
      <c r="DD11" s="260"/>
      <c r="DE11" s="260"/>
      <c r="DF11" s="260"/>
      <c r="DG11" s="260"/>
      <c r="DH11" s="260"/>
      <c r="DI11" s="260"/>
      <c r="DJ11" s="260"/>
      <c r="DK11" s="260"/>
      <c r="DL11" s="260"/>
      <c r="DM11" s="260"/>
      <c r="DN11" s="260"/>
      <c r="DO11" s="260"/>
      <c r="DP11" s="260"/>
      <c r="DQ11" s="260"/>
      <c r="DR11" s="260"/>
      <c r="DS11" s="260"/>
      <c r="DT11" s="260"/>
      <c r="DU11" s="260"/>
      <c r="DV11" s="260"/>
      <c r="DW11" s="260"/>
      <c r="DX11" s="260"/>
      <c r="DY11" s="260"/>
      <c r="DZ11" s="260"/>
      <c r="EA11" s="260"/>
      <c r="EB11" s="260"/>
      <c r="EC11" s="260"/>
      <c r="ED11" s="260"/>
      <c r="EE11" s="260"/>
      <c r="EF11" s="260"/>
      <c r="EG11" s="260"/>
      <c r="EH11" s="260"/>
      <c r="EI11" s="260"/>
      <c r="EJ11" s="260"/>
      <c r="EK11" s="260"/>
      <c r="EL11" s="260"/>
      <c r="EM11" s="260"/>
      <c r="EN11" s="260"/>
      <c r="EO11" s="260"/>
      <c r="EP11" s="260"/>
      <c r="EQ11" s="260"/>
      <c r="ER11" s="260"/>
      <c r="ES11" s="260"/>
      <c r="ET11" s="260"/>
      <c r="EU11" s="260"/>
      <c r="EV11" s="260"/>
      <c r="EW11" s="260"/>
      <c r="EX11" s="260"/>
      <c r="EY11" s="260"/>
      <c r="EZ11" s="260"/>
      <c r="FA11" s="260"/>
      <c r="FB11" s="260"/>
      <c r="FC11" s="260"/>
      <c r="FD11" s="260"/>
      <c r="FE11" s="260"/>
      <c r="FF11" s="260"/>
      <c r="FG11" s="260"/>
      <c r="FH11" s="260"/>
      <c r="FI11" s="260"/>
      <c r="FJ11" s="260"/>
      <c r="FK11" s="260"/>
      <c r="FL11" s="260"/>
      <c r="FM11" s="260"/>
      <c r="FN11" s="260"/>
      <c r="FO11" s="260"/>
      <c r="FP11" s="260"/>
      <c r="FQ11" s="260"/>
      <c r="FR11" s="260"/>
      <c r="FS11" s="260"/>
      <c r="FT11" s="260"/>
      <c r="FU11" s="260"/>
      <c r="FV11" s="260"/>
      <c r="FW11" s="260"/>
      <c r="FX11" s="260"/>
      <c r="FY11" s="260"/>
      <c r="FZ11" s="260"/>
      <c r="GA11" s="260"/>
      <c r="GB11" s="260"/>
      <c r="GC11" s="260"/>
      <c r="GD11" s="260"/>
      <c r="GE11" s="260"/>
      <c r="GF11" s="260"/>
      <c r="GG11" s="260"/>
      <c r="GH11" s="260"/>
      <c r="GI11" s="260"/>
      <c r="GJ11" s="260"/>
      <c r="GK11" s="260"/>
      <c r="GL11" s="260"/>
      <c r="GM11" s="260"/>
      <c r="GN11" s="260"/>
      <c r="GO11" s="260"/>
      <c r="GP11" s="260"/>
      <c r="GQ11" s="260"/>
      <c r="GR11" s="260"/>
      <c r="GS11" s="260"/>
      <c r="GT11" s="260"/>
      <c r="GU11" s="260"/>
      <c r="GV11" s="260"/>
      <c r="GW11" s="260"/>
      <c r="GX11" s="260"/>
      <c r="GY11" s="260"/>
      <c r="GZ11" s="260"/>
      <c r="HA11" s="260"/>
      <c r="HB11" s="260"/>
      <c r="HC11" s="260"/>
      <c r="HD11" s="260"/>
      <c r="HE11" s="260"/>
      <c r="HF11" s="260"/>
      <c r="HG11" s="260"/>
      <c r="HH11" s="260"/>
      <c r="HI11" s="260"/>
      <c r="HJ11" s="260"/>
      <c r="HK11" s="260"/>
      <c r="HL11" s="260"/>
      <c r="HM11" s="260"/>
      <c r="HN11" s="260"/>
      <c r="HO11" s="260"/>
      <c r="HP11" s="260"/>
      <c r="HQ11" s="260"/>
      <c r="HR11" s="260"/>
      <c r="HS11" s="260"/>
      <c r="HT11" s="260"/>
      <c r="HU11" s="260"/>
      <c r="HV11" s="260"/>
      <c r="HW11" s="260"/>
      <c r="HX11" s="260"/>
      <c r="HY11" s="260"/>
      <c r="HZ11" s="260"/>
      <c r="IA11" s="260"/>
      <c r="IB11" s="260"/>
      <c r="IC11" s="260"/>
      <c r="ID11" s="22"/>
      <c r="IE11" s="22"/>
      <c r="IF11" s="22"/>
      <c r="IG11" s="22"/>
      <c r="IH11" s="22"/>
    </row>
    <row r="12" spans="1:242" ht="29.25" customHeight="1">
      <c r="A12" s="252"/>
      <c r="B12" s="252"/>
      <c r="C12" s="253"/>
      <c r="D12" s="254"/>
      <c r="E12" s="255"/>
      <c r="G12" s="256"/>
      <c r="H12" s="256"/>
      <c r="I12" s="256"/>
      <c r="ID12"/>
      <c r="IE12"/>
      <c r="IF12"/>
      <c r="IG12"/>
      <c r="IH12"/>
    </row>
    <row r="13" spans="1:242" ht="18.75" customHeight="1">
      <c r="A13" s="252"/>
      <c r="B13" s="252"/>
      <c r="C13" s="253"/>
      <c r="D13" s="254"/>
      <c r="E13" s="255"/>
      <c r="G13" s="256"/>
      <c r="H13" s="256"/>
      <c r="I13" s="256"/>
      <c r="ID13"/>
      <c r="IE13"/>
      <c r="IF13"/>
      <c r="IG13"/>
      <c r="IH13"/>
    </row>
    <row r="14" spans="3:242" ht="18.75" customHeight="1">
      <c r="C14" s="253"/>
      <c r="D14" s="254"/>
      <c r="E14" s="255"/>
      <c r="G14" s="256"/>
      <c r="H14" s="256"/>
      <c r="I14" s="256"/>
      <c r="ID14"/>
      <c r="IE14"/>
      <c r="IF14"/>
      <c r="IG14"/>
      <c r="IH14"/>
    </row>
    <row r="15" spans="4:242" ht="18.75" customHeight="1">
      <c r="D15" s="254"/>
      <c r="E15" s="255"/>
      <c r="G15" s="256"/>
      <c r="H15" s="256"/>
      <c r="I15" s="256"/>
      <c r="ID15"/>
      <c r="IE15"/>
      <c r="IF15"/>
      <c r="IG15"/>
      <c r="IH15"/>
    </row>
    <row r="16" spans="4:242" ht="18.75" customHeight="1">
      <c r="D16" s="254"/>
      <c r="E16" s="255"/>
      <c r="G16" s="256"/>
      <c r="H16" s="256"/>
      <c r="I16" s="256"/>
      <c r="ID16"/>
      <c r="IE16"/>
      <c r="IF16"/>
      <c r="IG16"/>
      <c r="IH16"/>
    </row>
    <row r="17" spans="4:242" ht="18.75" customHeight="1">
      <c r="D17" s="254"/>
      <c r="G17" s="256"/>
      <c r="H17" s="256"/>
      <c r="I17" s="256"/>
      <c r="ID17"/>
      <c r="IE17"/>
      <c r="IF17"/>
      <c r="IG17"/>
      <c r="IH17"/>
    </row>
    <row r="18" spans="7:242" ht="18.75" customHeight="1">
      <c r="G18" s="256"/>
      <c r="H18" s="256"/>
      <c r="ID18"/>
      <c r="IE18"/>
      <c r="IF18"/>
      <c r="IG18"/>
      <c r="IH18"/>
    </row>
    <row r="19" spans="4:242" ht="18.75" customHeight="1">
      <c r="D19" s="254"/>
      <c r="G19" s="256"/>
      <c r="H19" s="256"/>
      <c r="ID19"/>
      <c r="IE19"/>
      <c r="IF19"/>
      <c r="IG19"/>
      <c r="IH19"/>
    </row>
  </sheetData>
  <sheetProtection sheet="1" formatCells="0" formatColumns="0" formatRows="0"/>
  <mergeCells count="10">
    <mergeCell ref="A2:I2"/>
    <mergeCell ref="A5:A6"/>
    <mergeCell ref="B5:B6"/>
    <mergeCell ref="C5:C6"/>
    <mergeCell ref="D4:D6"/>
    <mergeCell ref="E4:E6"/>
    <mergeCell ref="F5:F6"/>
    <mergeCell ref="G5:G6"/>
    <mergeCell ref="H5:H6"/>
    <mergeCell ref="I5:I6"/>
  </mergeCells>
  <printOptions horizontalCentered="1"/>
  <pageMargins left="0.75" right="0.75" top="0.7900000000000001" bottom="0.7900000000000001" header="0.39" footer="0.39"/>
  <pageSetup fitToHeight="1" fitToWidth="1" horizontalDpi="1200" verticalDpi="1200" orientation="landscape" paperSize="9"/>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19"/>
  <sheetViews>
    <sheetView showGridLines="0" showZeros="0" workbookViewId="0" topLeftCell="A1">
      <selection activeCell="W11" sqref="W11"/>
    </sheetView>
  </sheetViews>
  <sheetFormatPr defaultColWidth="6.75390625" defaultRowHeight="22.5" customHeight="1"/>
  <cols>
    <col min="1" max="3" width="3.625" style="211" customWidth="1"/>
    <col min="4" max="4" width="7.25390625" style="211" customWidth="1"/>
    <col min="5" max="5" width="19.50390625" style="211" customWidth="1"/>
    <col min="6" max="6" width="9.00390625" style="211" customWidth="1"/>
    <col min="7" max="7" width="8.50390625" style="211" customWidth="1"/>
    <col min="8" max="12" width="7.50390625" style="211" customWidth="1"/>
    <col min="13" max="13" width="7.50390625" style="212" customWidth="1"/>
    <col min="14" max="14" width="8.50390625" style="211" customWidth="1"/>
    <col min="15" max="23" width="7.50390625" style="211" customWidth="1"/>
    <col min="24" max="24" width="8.125" style="211" customWidth="1"/>
    <col min="25" max="27" width="7.50390625" style="211" customWidth="1"/>
    <col min="28" max="16384" width="6.75390625" style="211" customWidth="1"/>
  </cols>
  <sheetData>
    <row r="1" spans="2:28" ht="22.5" customHeight="1">
      <c r="B1" s="213"/>
      <c r="C1" s="213"/>
      <c r="D1" s="213"/>
      <c r="E1" s="213"/>
      <c r="F1" s="213"/>
      <c r="G1" s="213"/>
      <c r="H1" s="213"/>
      <c r="I1" s="213"/>
      <c r="J1" s="213"/>
      <c r="K1" s="213"/>
      <c r="L1" s="213"/>
      <c r="N1" s="213"/>
      <c r="O1" s="213"/>
      <c r="P1" s="213"/>
      <c r="Q1" s="213"/>
      <c r="R1" s="213"/>
      <c r="S1" s="213"/>
      <c r="T1" s="213"/>
      <c r="U1" s="213"/>
      <c r="V1" s="213"/>
      <c r="W1" s="213"/>
      <c r="AA1" s="229" t="s">
        <v>219</v>
      </c>
      <c r="AB1" s="230"/>
    </row>
    <row r="2" spans="1:27" ht="22.5" customHeight="1">
      <c r="A2" s="504" t="s">
        <v>220</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row>
    <row r="3" spans="1:28" ht="22.5" customHeight="1">
      <c r="A3" s="214"/>
      <c r="B3" s="214"/>
      <c r="C3" s="214"/>
      <c r="D3" s="215"/>
      <c r="E3" s="215"/>
      <c r="F3" s="215"/>
      <c r="G3" s="215"/>
      <c r="H3" s="215"/>
      <c r="I3" s="215"/>
      <c r="J3" s="215"/>
      <c r="K3" s="215"/>
      <c r="L3" s="215"/>
      <c r="N3" s="215"/>
      <c r="O3" s="215"/>
      <c r="P3" s="215"/>
      <c r="Q3" s="215"/>
      <c r="R3" s="215"/>
      <c r="S3" s="215"/>
      <c r="T3" s="215"/>
      <c r="U3" s="215"/>
      <c r="V3" s="215"/>
      <c r="W3" s="215"/>
      <c r="Z3" s="505" t="s">
        <v>77</v>
      </c>
      <c r="AA3" s="505"/>
      <c r="AB3" s="231"/>
    </row>
    <row r="4" spans="1:27" ht="27" customHeight="1">
      <c r="A4" s="506" t="s">
        <v>95</v>
      </c>
      <c r="B4" s="506"/>
      <c r="C4" s="506"/>
      <c r="D4" s="508" t="s">
        <v>78</v>
      </c>
      <c r="E4" s="508" t="s">
        <v>96</v>
      </c>
      <c r="F4" s="508" t="s">
        <v>97</v>
      </c>
      <c r="G4" s="507" t="s">
        <v>136</v>
      </c>
      <c r="H4" s="507"/>
      <c r="I4" s="507"/>
      <c r="J4" s="507"/>
      <c r="K4" s="507"/>
      <c r="L4" s="507"/>
      <c r="M4" s="507"/>
      <c r="N4" s="507"/>
      <c r="O4" s="507" t="s">
        <v>137</v>
      </c>
      <c r="P4" s="507"/>
      <c r="Q4" s="507"/>
      <c r="R4" s="507"/>
      <c r="S4" s="507"/>
      <c r="T4" s="507"/>
      <c r="U4" s="507"/>
      <c r="V4" s="507"/>
      <c r="W4" s="473" t="s">
        <v>138</v>
      </c>
      <c r="X4" s="508" t="s">
        <v>139</v>
      </c>
      <c r="Y4" s="508"/>
      <c r="Z4" s="508"/>
      <c r="AA4" s="508"/>
    </row>
    <row r="5" spans="1:27" ht="27" customHeight="1">
      <c r="A5" s="508" t="s">
        <v>98</v>
      </c>
      <c r="B5" s="508" t="s">
        <v>99</v>
      </c>
      <c r="C5" s="508" t="s">
        <v>100</v>
      </c>
      <c r="D5" s="508"/>
      <c r="E5" s="508"/>
      <c r="F5" s="508"/>
      <c r="G5" s="508" t="s">
        <v>80</v>
      </c>
      <c r="H5" s="508" t="s">
        <v>140</v>
      </c>
      <c r="I5" s="508" t="s">
        <v>141</v>
      </c>
      <c r="J5" s="508" t="s">
        <v>142</v>
      </c>
      <c r="K5" s="508" t="s">
        <v>143</v>
      </c>
      <c r="L5" s="472" t="s">
        <v>144</v>
      </c>
      <c r="M5" s="508" t="s">
        <v>145</v>
      </c>
      <c r="N5" s="508" t="s">
        <v>146</v>
      </c>
      <c r="O5" s="508" t="s">
        <v>80</v>
      </c>
      <c r="P5" s="508" t="s">
        <v>147</v>
      </c>
      <c r="Q5" s="508" t="s">
        <v>148</v>
      </c>
      <c r="R5" s="508" t="s">
        <v>149</v>
      </c>
      <c r="S5" s="472" t="s">
        <v>150</v>
      </c>
      <c r="T5" s="508" t="s">
        <v>151</v>
      </c>
      <c r="U5" s="508" t="s">
        <v>152</v>
      </c>
      <c r="V5" s="508" t="s">
        <v>153</v>
      </c>
      <c r="W5" s="474"/>
      <c r="X5" s="508" t="s">
        <v>80</v>
      </c>
      <c r="Y5" s="508" t="s">
        <v>154</v>
      </c>
      <c r="Z5" s="508" t="s">
        <v>155</v>
      </c>
      <c r="AA5" s="508" t="s">
        <v>139</v>
      </c>
    </row>
    <row r="6" spans="1:27" ht="27" customHeight="1">
      <c r="A6" s="508"/>
      <c r="B6" s="508"/>
      <c r="C6" s="508"/>
      <c r="D6" s="508"/>
      <c r="E6" s="508"/>
      <c r="F6" s="508"/>
      <c r="G6" s="508"/>
      <c r="H6" s="508"/>
      <c r="I6" s="508"/>
      <c r="J6" s="508"/>
      <c r="K6" s="508"/>
      <c r="L6" s="472"/>
      <c r="M6" s="508"/>
      <c r="N6" s="508"/>
      <c r="O6" s="508"/>
      <c r="P6" s="508"/>
      <c r="Q6" s="508"/>
      <c r="R6" s="508"/>
      <c r="S6" s="472"/>
      <c r="T6" s="508"/>
      <c r="U6" s="508"/>
      <c r="V6" s="508"/>
      <c r="W6" s="475"/>
      <c r="X6" s="508"/>
      <c r="Y6" s="508"/>
      <c r="Z6" s="508"/>
      <c r="AA6" s="508"/>
    </row>
    <row r="7" spans="1:27" ht="22.5" customHeight="1">
      <c r="A7" s="216" t="s">
        <v>92</v>
      </c>
      <c r="B7" s="216" t="s">
        <v>92</v>
      </c>
      <c r="C7" s="216" t="s">
        <v>92</v>
      </c>
      <c r="D7" s="216" t="s">
        <v>92</v>
      </c>
      <c r="E7" s="216" t="s">
        <v>92</v>
      </c>
      <c r="F7" s="216">
        <v>1</v>
      </c>
      <c r="G7" s="216">
        <v>2</v>
      </c>
      <c r="H7" s="216">
        <v>3</v>
      </c>
      <c r="I7" s="216">
        <v>4</v>
      </c>
      <c r="J7" s="216">
        <v>5</v>
      </c>
      <c r="K7" s="216">
        <v>6</v>
      </c>
      <c r="L7" s="216">
        <v>7</v>
      </c>
      <c r="M7" s="216">
        <v>8</v>
      </c>
      <c r="N7" s="216">
        <v>9</v>
      </c>
      <c r="O7" s="216">
        <v>10</v>
      </c>
      <c r="P7" s="216">
        <v>11</v>
      </c>
      <c r="Q7" s="216">
        <v>12</v>
      </c>
      <c r="R7" s="216">
        <v>13</v>
      </c>
      <c r="S7" s="216">
        <v>14</v>
      </c>
      <c r="T7" s="216">
        <v>15</v>
      </c>
      <c r="U7" s="216">
        <v>16</v>
      </c>
      <c r="V7" s="216">
        <v>17</v>
      </c>
      <c r="W7" s="216">
        <v>18</v>
      </c>
      <c r="X7" s="216">
        <v>19</v>
      </c>
      <c r="Y7" s="216">
        <v>20</v>
      </c>
      <c r="Z7" s="216">
        <v>21</v>
      </c>
      <c r="AA7" s="216">
        <v>22</v>
      </c>
    </row>
    <row r="8" spans="1:27" ht="22.5" customHeight="1">
      <c r="A8" s="217"/>
      <c r="B8" s="217"/>
      <c r="C8" s="218"/>
      <c r="D8" s="218" t="s">
        <v>221</v>
      </c>
      <c r="E8" s="217" t="s">
        <v>222</v>
      </c>
      <c r="F8" s="219">
        <f>G8+O8+W8+X8</f>
        <v>86.81999999999998</v>
      </c>
      <c r="G8" s="219">
        <f>SUM(H8:N8)</f>
        <v>64.61999999999999</v>
      </c>
      <c r="H8" s="220">
        <f>H9</f>
        <v>36.85</v>
      </c>
      <c r="I8" s="220">
        <f aca="true" t="shared" si="0" ref="I8:P9">I9</f>
        <v>0</v>
      </c>
      <c r="J8" s="220">
        <f t="shared" si="0"/>
        <v>22.2</v>
      </c>
      <c r="K8" s="220">
        <f t="shared" si="0"/>
        <v>2.5</v>
      </c>
      <c r="L8" s="220">
        <f t="shared" si="0"/>
        <v>0</v>
      </c>
      <c r="M8" s="220">
        <f t="shared" si="0"/>
        <v>3.07</v>
      </c>
      <c r="N8" s="220">
        <f t="shared" si="0"/>
        <v>0</v>
      </c>
      <c r="O8" s="219">
        <f>SUM(P8:V8)</f>
        <v>15.1</v>
      </c>
      <c r="P8" s="220">
        <f t="shared" si="0"/>
        <v>9.4</v>
      </c>
      <c r="Q8" s="220">
        <f aca="true" t="shared" si="1" ref="Q8:AA10">Q9</f>
        <v>4.5</v>
      </c>
      <c r="R8" s="220">
        <f t="shared" si="1"/>
        <v>0.6</v>
      </c>
      <c r="S8" s="220">
        <f t="shared" si="1"/>
        <v>0</v>
      </c>
      <c r="T8" s="220">
        <f t="shared" si="1"/>
        <v>0.6</v>
      </c>
      <c r="U8" s="220">
        <f t="shared" si="1"/>
        <v>0</v>
      </c>
      <c r="V8" s="220">
        <f t="shared" si="1"/>
        <v>0</v>
      </c>
      <c r="W8" s="220">
        <f t="shared" si="1"/>
        <v>7.1</v>
      </c>
      <c r="X8" s="220">
        <f t="shared" si="1"/>
        <v>0</v>
      </c>
      <c r="Y8" s="220">
        <f t="shared" si="1"/>
        <v>0</v>
      </c>
      <c r="Z8" s="220">
        <f t="shared" si="1"/>
        <v>0</v>
      </c>
      <c r="AA8" s="220">
        <f t="shared" si="1"/>
        <v>0</v>
      </c>
    </row>
    <row r="9" spans="1:27" ht="22.5" customHeight="1">
      <c r="A9" s="217" t="s">
        <v>223</v>
      </c>
      <c r="B9" s="217"/>
      <c r="C9" s="217"/>
      <c r="D9" s="217"/>
      <c r="E9" s="217" t="s">
        <v>224</v>
      </c>
      <c r="F9" s="219">
        <f>G9+O9+W9+X9</f>
        <v>86.81999999999998</v>
      </c>
      <c r="G9" s="219">
        <f>SUM(H9:N9)</f>
        <v>64.61999999999999</v>
      </c>
      <c r="H9" s="220">
        <f>H10</f>
        <v>36.85</v>
      </c>
      <c r="I9" s="220">
        <f t="shared" si="0"/>
        <v>0</v>
      </c>
      <c r="J9" s="220">
        <f t="shared" si="0"/>
        <v>22.2</v>
      </c>
      <c r="K9" s="220">
        <f t="shared" si="0"/>
        <v>2.5</v>
      </c>
      <c r="L9" s="220">
        <f t="shared" si="0"/>
        <v>0</v>
      </c>
      <c r="M9" s="220">
        <f t="shared" si="0"/>
        <v>3.07</v>
      </c>
      <c r="N9" s="220">
        <f t="shared" si="0"/>
        <v>0</v>
      </c>
      <c r="O9" s="219">
        <f>SUM(P9:V9)</f>
        <v>15.1</v>
      </c>
      <c r="P9" s="220">
        <f t="shared" si="0"/>
        <v>9.4</v>
      </c>
      <c r="Q9" s="220">
        <f t="shared" si="1"/>
        <v>4.5</v>
      </c>
      <c r="R9" s="220">
        <f t="shared" si="1"/>
        <v>0.6</v>
      </c>
      <c r="S9" s="220">
        <f t="shared" si="1"/>
        <v>0</v>
      </c>
      <c r="T9" s="220">
        <f t="shared" si="1"/>
        <v>0.6</v>
      </c>
      <c r="U9" s="220">
        <f t="shared" si="1"/>
        <v>0</v>
      </c>
      <c r="V9" s="220">
        <f t="shared" si="1"/>
        <v>0</v>
      </c>
      <c r="W9" s="220">
        <f t="shared" si="1"/>
        <v>7.1</v>
      </c>
      <c r="X9" s="220">
        <f t="shared" si="1"/>
        <v>0</v>
      </c>
      <c r="Y9" s="220">
        <f t="shared" si="1"/>
        <v>0</v>
      </c>
      <c r="Z9" s="220">
        <f t="shared" si="1"/>
        <v>0</v>
      </c>
      <c r="AA9" s="220">
        <f t="shared" si="1"/>
        <v>0</v>
      </c>
    </row>
    <row r="10" spans="1:27" ht="22.5" customHeight="1">
      <c r="A10" s="217" t="s">
        <v>223</v>
      </c>
      <c r="B10" s="221" t="s">
        <v>225</v>
      </c>
      <c r="C10" s="217"/>
      <c r="D10" s="217"/>
      <c r="E10" s="217" t="s">
        <v>226</v>
      </c>
      <c r="F10" s="219">
        <f>G10+O10+W10+X10</f>
        <v>86.81999999999998</v>
      </c>
      <c r="G10" s="219">
        <f>SUM(H10:N10)</f>
        <v>64.61999999999999</v>
      </c>
      <c r="H10" s="220">
        <f>H11</f>
        <v>36.85</v>
      </c>
      <c r="I10" s="220">
        <f aca="true" t="shared" si="2" ref="I10:P10">I11</f>
        <v>0</v>
      </c>
      <c r="J10" s="220">
        <f t="shared" si="2"/>
        <v>22.2</v>
      </c>
      <c r="K10" s="220">
        <f t="shared" si="2"/>
        <v>2.5</v>
      </c>
      <c r="L10" s="220">
        <f t="shared" si="2"/>
        <v>0</v>
      </c>
      <c r="M10" s="220">
        <f t="shared" si="2"/>
        <v>3.07</v>
      </c>
      <c r="N10" s="220">
        <f t="shared" si="2"/>
        <v>0</v>
      </c>
      <c r="O10" s="219">
        <f>SUM(P10:V10)</f>
        <v>15.1</v>
      </c>
      <c r="P10" s="220">
        <f t="shared" si="2"/>
        <v>9.4</v>
      </c>
      <c r="Q10" s="220">
        <f t="shared" si="1"/>
        <v>4.5</v>
      </c>
      <c r="R10" s="220">
        <f t="shared" si="1"/>
        <v>0.6</v>
      </c>
      <c r="S10" s="220">
        <f t="shared" si="1"/>
        <v>0</v>
      </c>
      <c r="T10" s="220">
        <f t="shared" si="1"/>
        <v>0.6</v>
      </c>
      <c r="U10" s="220">
        <f t="shared" si="1"/>
        <v>0</v>
      </c>
      <c r="V10" s="220">
        <f t="shared" si="1"/>
        <v>0</v>
      </c>
      <c r="W10" s="220">
        <f t="shared" si="1"/>
        <v>7.1</v>
      </c>
      <c r="X10" s="220">
        <f t="shared" si="1"/>
        <v>0</v>
      </c>
      <c r="Y10" s="220">
        <f t="shared" si="1"/>
        <v>0</v>
      </c>
      <c r="Z10" s="220">
        <f t="shared" si="1"/>
        <v>0</v>
      </c>
      <c r="AA10" s="220">
        <f t="shared" si="1"/>
        <v>0</v>
      </c>
    </row>
    <row r="11" spans="1:256" s="22" customFormat="1" ht="26.25" customHeight="1">
      <c r="A11" s="222" t="s">
        <v>223</v>
      </c>
      <c r="B11" s="222" t="s">
        <v>225</v>
      </c>
      <c r="C11" s="222" t="s">
        <v>227</v>
      </c>
      <c r="D11" s="222"/>
      <c r="E11" s="223" t="s">
        <v>228</v>
      </c>
      <c r="F11" s="219">
        <f>G11+O11+W11+X11</f>
        <v>86.81999999999998</v>
      </c>
      <c r="G11" s="219">
        <f>SUM(H11:N11)</f>
        <v>64.61999999999999</v>
      </c>
      <c r="H11" s="224">
        <v>36.85</v>
      </c>
      <c r="I11" s="224"/>
      <c r="J11" s="224">
        <v>22.2</v>
      </c>
      <c r="K11" s="224">
        <v>2.5</v>
      </c>
      <c r="L11" s="224"/>
      <c r="M11" s="227">
        <v>3.07</v>
      </c>
      <c r="N11" s="224"/>
      <c r="O11" s="219">
        <f>SUM(P11:V11)</f>
        <v>15.1</v>
      </c>
      <c r="P11" s="224">
        <v>9.4</v>
      </c>
      <c r="Q11" s="224">
        <v>4.5</v>
      </c>
      <c r="R11" s="224">
        <v>0.6</v>
      </c>
      <c r="S11" s="224"/>
      <c r="T11" s="224">
        <v>0.6</v>
      </c>
      <c r="U11" s="224"/>
      <c r="V11" s="224"/>
      <c r="W11" s="224">
        <v>7.1</v>
      </c>
      <c r="X11" s="219">
        <f>SUM(Y11:AA11)</f>
        <v>0</v>
      </c>
      <c r="Y11" s="232"/>
      <c r="Z11" s="232"/>
      <c r="AA11" s="232"/>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3"/>
      <c r="CE11" s="233"/>
      <c r="CF11" s="233"/>
      <c r="CG11" s="233"/>
      <c r="CH11" s="233"/>
      <c r="CI11" s="233"/>
      <c r="CJ11" s="233"/>
      <c r="CK11" s="233"/>
      <c r="CL11" s="233"/>
      <c r="CM11" s="233"/>
      <c r="CN11" s="233"/>
      <c r="CO11" s="233"/>
      <c r="CP11" s="233"/>
      <c r="CQ11" s="233"/>
      <c r="CR11" s="233"/>
      <c r="CS11" s="233"/>
      <c r="CT11" s="233"/>
      <c r="CU11" s="233"/>
      <c r="CV11" s="233"/>
      <c r="CW11" s="233"/>
      <c r="CX11" s="233"/>
      <c r="CY11" s="233"/>
      <c r="CZ11" s="233"/>
      <c r="DA11" s="233"/>
      <c r="DB11" s="233"/>
      <c r="DC11" s="233"/>
      <c r="DD11" s="233"/>
      <c r="DE11" s="233"/>
      <c r="DF11" s="233"/>
      <c r="DG11" s="233"/>
      <c r="DH11" s="233"/>
      <c r="DI11" s="233"/>
      <c r="DJ11" s="233"/>
      <c r="DK11" s="233"/>
      <c r="DL11" s="233"/>
      <c r="DM11" s="233"/>
      <c r="DN11" s="233"/>
      <c r="DO11" s="233"/>
      <c r="DP11" s="233"/>
      <c r="DQ11" s="233"/>
      <c r="DR11" s="233"/>
      <c r="DS11" s="233"/>
      <c r="DT11" s="233"/>
      <c r="DU11" s="233"/>
      <c r="DV11" s="233"/>
      <c r="DW11" s="233"/>
      <c r="DX11" s="233"/>
      <c r="DY11" s="233"/>
      <c r="DZ11" s="233"/>
      <c r="EA11" s="233"/>
      <c r="EB11" s="233"/>
      <c r="EC11" s="233"/>
      <c r="ED11" s="233"/>
      <c r="EE11" s="233"/>
      <c r="EF11" s="233"/>
      <c r="EG11" s="233"/>
      <c r="EH11" s="233"/>
      <c r="EI11" s="233"/>
      <c r="EJ11" s="233"/>
      <c r="EK11" s="233"/>
      <c r="EL11" s="233"/>
      <c r="EM11" s="233"/>
      <c r="EN11" s="233"/>
      <c r="EO11" s="233"/>
      <c r="EP11" s="233"/>
      <c r="EQ11" s="233"/>
      <c r="ER11" s="233"/>
      <c r="ES11" s="233"/>
      <c r="ET11" s="233"/>
      <c r="EU11" s="233"/>
      <c r="EV11" s="233"/>
      <c r="EW11" s="233"/>
      <c r="EX11" s="233"/>
      <c r="EY11" s="233"/>
      <c r="EZ11" s="233"/>
      <c r="FA11" s="233"/>
      <c r="FB11" s="233"/>
      <c r="FC11" s="233"/>
      <c r="FD11" s="233"/>
      <c r="FE11" s="233"/>
      <c r="FF11" s="233"/>
      <c r="FG11" s="233"/>
      <c r="FH11" s="233"/>
      <c r="FI11" s="233"/>
      <c r="FJ11" s="233"/>
      <c r="FK11" s="233"/>
      <c r="FL11" s="233"/>
      <c r="FM11" s="233"/>
      <c r="FN11" s="233"/>
      <c r="FO11" s="233"/>
      <c r="FP11" s="233"/>
      <c r="FQ11" s="233"/>
      <c r="FR11" s="233"/>
      <c r="FS11" s="233"/>
      <c r="FT11" s="233"/>
      <c r="FU11" s="233"/>
      <c r="FV11" s="233"/>
      <c r="FW11" s="233"/>
      <c r="FX11" s="233"/>
      <c r="FY11" s="233"/>
      <c r="FZ11" s="233"/>
      <c r="GA11" s="233"/>
      <c r="GB11" s="233"/>
      <c r="GC11" s="233"/>
      <c r="GD11" s="233"/>
      <c r="GE11" s="233"/>
      <c r="GF11" s="233"/>
      <c r="GG11" s="233"/>
      <c r="GH11" s="233"/>
      <c r="GI11" s="233"/>
      <c r="GJ11" s="233"/>
      <c r="GK11" s="233"/>
      <c r="GL11" s="233"/>
      <c r="GM11" s="233"/>
      <c r="GN11" s="233"/>
      <c r="GO11" s="233"/>
      <c r="GP11" s="233"/>
      <c r="GQ11" s="233"/>
      <c r="GR11" s="233"/>
      <c r="GS11" s="233"/>
      <c r="GT11" s="233"/>
      <c r="GU11" s="233"/>
      <c r="GV11" s="233"/>
      <c r="GW11" s="233"/>
      <c r="GX11" s="233"/>
      <c r="GY11" s="233"/>
      <c r="GZ11" s="233"/>
      <c r="HA11" s="233"/>
      <c r="HB11" s="233"/>
      <c r="HC11" s="233"/>
      <c r="HD11" s="233"/>
      <c r="HE11" s="233"/>
      <c r="HF11" s="233"/>
      <c r="HG11" s="233"/>
      <c r="HH11" s="233"/>
      <c r="HI11" s="233"/>
      <c r="HJ11" s="233"/>
      <c r="HK11" s="233"/>
      <c r="HL11" s="233"/>
      <c r="HM11" s="233"/>
      <c r="HN11" s="233"/>
      <c r="HO11" s="233"/>
      <c r="HP11" s="233"/>
      <c r="HQ11" s="233"/>
      <c r="HR11" s="233"/>
      <c r="HS11" s="233"/>
      <c r="HT11" s="233"/>
      <c r="HU11" s="233"/>
      <c r="HV11" s="233"/>
      <c r="HW11" s="233"/>
      <c r="HX11" s="233"/>
      <c r="HY11" s="233"/>
      <c r="HZ11" s="233"/>
      <c r="IA11" s="233"/>
      <c r="IB11" s="233"/>
      <c r="IC11" s="233"/>
      <c r="ID11" s="233"/>
      <c r="IE11" s="233"/>
      <c r="IF11" s="233"/>
      <c r="IG11" s="233"/>
      <c r="IH11" s="233"/>
      <c r="II11" s="233"/>
      <c r="IJ11" s="233"/>
      <c r="IK11" s="233"/>
      <c r="IL11" s="233"/>
      <c r="IM11" s="233"/>
      <c r="IN11" s="233"/>
      <c r="IO11" s="233"/>
      <c r="IP11" s="233"/>
      <c r="IQ11" s="233"/>
      <c r="IR11" s="233"/>
      <c r="IS11" s="233"/>
      <c r="IT11" s="233"/>
      <c r="IU11" s="233"/>
      <c r="IV11" s="233"/>
    </row>
    <row r="12" spans="1:28" ht="22.5" customHeight="1">
      <c r="A12" s="225"/>
      <c r="B12" s="225"/>
      <c r="C12" s="225"/>
      <c r="D12" s="225"/>
      <c r="E12" s="225"/>
      <c r="F12" s="225"/>
      <c r="G12" s="225"/>
      <c r="H12" s="225"/>
      <c r="I12" s="225"/>
      <c r="J12" s="225"/>
      <c r="K12" s="225"/>
      <c r="L12" s="225"/>
      <c r="M12" s="228"/>
      <c r="N12" s="225"/>
      <c r="O12" s="225"/>
      <c r="P12" s="225"/>
      <c r="Q12" s="225"/>
      <c r="R12" s="225"/>
      <c r="S12" s="225"/>
      <c r="T12" s="225"/>
      <c r="U12" s="225"/>
      <c r="V12" s="225"/>
      <c r="W12" s="225"/>
      <c r="X12" s="225"/>
      <c r="Y12" s="225"/>
      <c r="Z12" s="225"/>
      <c r="AA12" s="225"/>
      <c r="AB12" s="225"/>
    </row>
    <row r="13" spans="1:28" ht="22.5" customHeight="1">
      <c r="A13" s="225"/>
      <c r="B13" s="225"/>
      <c r="C13" s="225"/>
      <c r="D13" s="225"/>
      <c r="E13" s="225"/>
      <c r="F13" s="226"/>
      <c r="G13" s="225"/>
      <c r="H13" s="225"/>
      <c r="I13" s="225"/>
      <c r="J13" s="225"/>
      <c r="K13" s="225"/>
      <c r="L13" s="225"/>
      <c r="N13" s="225"/>
      <c r="O13" s="225"/>
      <c r="P13" s="225"/>
      <c r="Q13" s="225"/>
      <c r="R13" s="225"/>
      <c r="S13" s="225"/>
      <c r="T13" s="225"/>
      <c r="U13" s="225"/>
      <c r="V13" s="225"/>
      <c r="W13" s="225"/>
      <c r="X13" s="225"/>
      <c r="Y13" s="225"/>
      <c r="Z13" s="225"/>
      <c r="AA13" s="225"/>
      <c r="AB13" s="225"/>
    </row>
    <row r="14" spans="1:27" ht="22.5" customHeight="1">
      <c r="A14" s="225"/>
      <c r="B14" s="225"/>
      <c r="C14" s="225"/>
      <c r="D14" s="225"/>
      <c r="E14" s="225"/>
      <c r="F14" s="225"/>
      <c r="G14" s="225"/>
      <c r="H14" s="225"/>
      <c r="I14" s="225"/>
      <c r="J14" s="225"/>
      <c r="K14" s="225"/>
      <c r="L14" s="225"/>
      <c r="N14" s="225"/>
      <c r="O14" s="225"/>
      <c r="P14" s="225"/>
      <c r="Q14" s="225"/>
      <c r="R14" s="225"/>
      <c r="S14" s="225"/>
      <c r="T14" s="225"/>
      <c r="U14" s="225"/>
      <c r="V14" s="225"/>
      <c r="W14" s="225"/>
      <c r="X14" s="225"/>
      <c r="Y14" s="225"/>
      <c r="Z14" s="225"/>
      <c r="AA14" s="225"/>
    </row>
    <row r="15" spans="1:27" ht="22.5" customHeight="1">
      <c r="A15" s="225"/>
      <c r="B15" s="225"/>
      <c r="C15" s="225"/>
      <c r="D15" s="225"/>
      <c r="E15" s="225"/>
      <c r="F15" s="225"/>
      <c r="G15" s="225"/>
      <c r="H15" s="225"/>
      <c r="I15" s="225"/>
      <c r="J15" s="225"/>
      <c r="K15" s="225"/>
      <c r="L15" s="225"/>
      <c r="N15" s="225"/>
      <c r="O15" s="225"/>
      <c r="P15" s="225"/>
      <c r="Q15" s="225"/>
      <c r="R15" s="225"/>
      <c r="S15" s="225"/>
      <c r="T15" s="225"/>
      <c r="U15" s="225"/>
      <c r="V15" s="225"/>
      <c r="W15" s="225"/>
      <c r="X15" s="225"/>
      <c r="Y15" s="225"/>
      <c r="Z15" s="225"/>
      <c r="AA15" s="225"/>
    </row>
    <row r="16" spans="1:26" ht="22.5" customHeight="1">
      <c r="A16" s="225"/>
      <c r="B16" s="225"/>
      <c r="C16" s="225"/>
      <c r="D16" s="225"/>
      <c r="E16" s="225"/>
      <c r="F16" s="225"/>
      <c r="J16" s="225"/>
      <c r="K16" s="225"/>
      <c r="L16" s="225"/>
      <c r="N16" s="225"/>
      <c r="O16" s="225"/>
      <c r="P16" s="225"/>
      <c r="Q16" s="225"/>
      <c r="R16" s="225"/>
      <c r="S16" s="225"/>
      <c r="T16" s="225"/>
      <c r="U16" s="225"/>
      <c r="V16" s="225"/>
      <c r="W16" s="225"/>
      <c r="X16" s="225"/>
      <c r="Y16" s="225"/>
      <c r="Z16" s="225"/>
    </row>
    <row r="17" spans="1:25" ht="22.5" customHeight="1">
      <c r="A17" s="225"/>
      <c r="B17" s="225"/>
      <c r="C17" s="225"/>
      <c r="D17" s="225"/>
      <c r="E17" s="225"/>
      <c r="F17" s="225"/>
      <c r="O17" s="225"/>
      <c r="P17" s="225"/>
      <c r="Q17" s="225"/>
      <c r="R17" s="225"/>
      <c r="S17" s="225"/>
      <c r="T17" s="225"/>
      <c r="U17" s="225"/>
      <c r="V17" s="225"/>
      <c r="W17" s="225"/>
      <c r="X17" s="225"/>
      <c r="Y17" s="225"/>
    </row>
    <row r="18" spans="15:24" ht="22.5" customHeight="1">
      <c r="O18" s="225"/>
      <c r="P18" s="225"/>
      <c r="Q18" s="225"/>
      <c r="R18" s="225"/>
      <c r="S18" s="225"/>
      <c r="T18" s="225"/>
      <c r="U18" s="225"/>
      <c r="V18" s="225"/>
      <c r="W18" s="225"/>
      <c r="X18" s="225"/>
    </row>
    <row r="19" spans="15:17" ht="22.5" customHeight="1">
      <c r="O19" s="225"/>
      <c r="P19" s="225"/>
      <c r="Q19" s="225"/>
    </row>
    <row r="20" ht="22.5" customHeight="1"/>
  </sheetData>
  <sheetProtection sheet="1" formatCells="0" formatColumns="0" formatRows="0"/>
  <mergeCells count="33">
    <mergeCell ref="Y5:Y6"/>
    <mergeCell ref="Z5:Z6"/>
    <mergeCell ref="AA5:AA6"/>
    <mergeCell ref="U5:U6"/>
    <mergeCell ref="V5:V6"/>
    <mergeCell ref="W4:W6"/>
    <mergeCell ref="X5:X6"/>
    <mergeCell ref="Q5:Q6"/>
    <mergeCell ref="R5:R6"/>
    <mergeCell ref="S5:S6"/>
    <mergeCell ref="T5:T6"/>
    <mergeCell ref="M5:M6"/>
    <mergeCell ref="N5:N6"/>
    <mergeCell ref="O5:O6"/>
    <mergeCell ref="P5:P6"/>
    <mergeCell ref="I5:I6"/>
    <mergeCell ref="J5:J6"/>
    <mergeCell ref="K5:K6"/>
    <mergeCell ref="L5:L6"/>
    <mergeCell ref="A5:A6"/>
    <mergeCell ref="B5:B6"/>
    <mergeCell ref="C5:C6"/>
    <mergeCell ref="D4:D6"/>
    <mergeCell ref="A2:AA2"/>
    <mergeCell ref="Z3:AA3"/>
    <mergeCell ref="A4:C4"/>
    <mergeCell ref="G4:N4"/>
    <mergeCell ref="O4:V4"/>
    <mergeCell ref="X4:AA4"/>
    <mergeCell ref="E4:E6"/>
    <mergeCell ref="F4:F6"/>
    <mergeCell ref="G5:G6"/>
    <mergeCell ref="H5:H6"/>
  </mergeCells>
  <printOptions horizontalCentered="1"/>
  <pageMargins left="0.75" right="0.75" top="0.7900000000000001" bottom="0.7900000000000001" header="0.39" footer="0.39"/>
  <pageSetup fitToHeight="1" fitToWidth="1" horizontalDpi="1200" verticalDpi="1200" orientation="landscape" paperSize="9" scale="59"/>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10"/>
  <sheetViews>
    <sheetView showGridLines="0" showZeros="0" workbookViewId="0" topLeftCell="A1">
      <selection activeCell="B9" sqref="B9"/>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t="s">
        <v>229</v>
      </c>
    </row>
    <row r="2" spans="1:14" ht="33" customHeight="1">
      <c r="A2" s="476" t="s">
        <v>230</v>
      </c>
      <c r="B2" s="476"/>
      <c r="C2" s="476"/>
      <c r="D2" s="476"/>
      <c r="E2" s="476"/>
      <c r="F2" s="476"/>
      <c r="G2" s="476"/>
      <c r="H2" s="476"/>
      <c r="I2" s="476"/>
      <c r="J2" s="476"/>
      <c r="K2" s="476"/>
      <c r="L2" s="476"/>
      <c r="M2" s="476"/>
      <c r="N2" s="476"/>
    </row>
    <row r="3" spans="13:14" ht="14.25" customHeight="1">
      <c r="M3" s="495" t="s">
        <v>77</v>
      </c>
      <c r="N3" s="495"/>
    </row>
    <row r="4" spans="1:14" ht="22.5" customHeight="1">
      <c r="A4" s="478" t="s">
        <v>95</v>
      </c>
      <c r="B4" s="478"/>
      <c r="C4" s="478"/>
      <c r="D4" s="466" t="s">
        <v>122</v>
      </c>
      <c r="E4" s="466" t="s">
        <v>79</v>
      </c>
      <c r="F4" s="466" t="s">
        <v>80</v>
      </c>
      <c r="G4" s="466" t="s">
        <v>124</v>
      </c>
      <c r="H4" s="466"/>
      <c r="I4" s="466"/>
      <c r="J4" s="466"/>
      <c r="K4" s="466"/>
      <c r="L4" s="466" t="s">
        <v>128</v>
      </c>
      <c r="M4" s="466"/>
      <c r="N4" s="466"/>
    </row>
    <row r="5" spans="1:14" ht="17.25" customHeight="1">
      <c r="A5" s="466" t="s">
        <v>98</v>
      </c>
      <c r="B5" s="479" t="s">
        <v>99</v>
      </c>
      <c r="C5" s="466" t="s">
        <v>100</v>
      </c>
      <c r="D5" s="466"/>
      <c r="E5" s="466"/>
      <c r="F5" s="466"/>
      <c r="G5" s="466" t="s">
        <v>158</v>
      </c>
      <c r="H5" s="466" t="s">
        <v>159</v>
      </c>
      <c r="I5" s="466" t="s">
        <v>137</v>
      </c>
      <c r="J5" s="466" t="s">
        <v>138</v>
      </c>
      <c r="K5" s="466" t="s">
        <v>139</v>
      </c>
      <c r="L5" s="466" t="s">
        <v>158</v>
      </c>
      <c r="M5" s="466" t="s">
        <v>110</v>
      </c>
      <c r="N5" s="466" t="s">
        <v>160</v>
      </c>
    </row>
    <row r="6" spans="1:14" ht="20.25" customHeight="1">
      <c r="A6" s="466"/>
      <c r="B6" s="479"/>
      <c r="C6" s="466"/>
      <c r="D6" s="466"/>
      <c r="E6" s="466"/>
      <c r="F6" s="466"/>
      <c r="G6" s="466"/>
      <c r="H6" s="466"/>
      <c r="I6" s="466"/>
      <c r="J6" s="466"/>
      <c r="K6" s="466"/>
      <c r="L6" s="466"/>
      <c r="M6" s="466"/>
      <c r="N6" s="466"/>
    </row>
    <row r="7" spans="1:14" ht="22.5" customHeight="1">
      <c r="A7" s="43"/>
      <c r="B7" s="43"/>
      <c r="C7" s="44"/>
      <c r="D7" s="43" t="str">
        <f>'一般-工资福利'!D8</f>
        <v>283</v>
      </c>
      <c r="E7" s="43" t="str">
        <f>'一般-工资福利'!E8</f>
        <v>岳阳县信访局</v>
      </c>
      <c r="F7" s="47">
        <f>G7+L7</f>
        <v>86.81999999999998</v>
      </c>
      <c r="G7" s="47">
        <f>SUM(H7:K7)</f>
        <v>86.81999999999998</v>
      </c>
      <c r="H7" s="47">
        <f>'一般-工资福利'!G8</f>
        <v>64.61999999999999</v>
      </c>
      <c r="I7" s="47">
        <f>'一般-工资福利'!O8</f>
        <v>15.1</v>
      </c>
      <c r="J7" s="47">
        <f>'一般-工资福利'!W8</f>
        <v>7.1</v>
      </c>
      <c r="K7" s="47">
        <f>'一般-工资福利'!X8</f>
        <v>0</v>
      </c>
      <c r="L7" s="47"/>
      <c r="M7" s="47"/>
      <c r="N7" s="42"/>
    </row>
    <row r="8" spans="1:14" ht="22.5" customHeight="1">
      <c r="A8" s="43" t="str">
        <f>'一般-工资福利'!A9</f>
        <v>201</v>
      </c>
      <c r="B8" s="43"/>
      <c r="C8" s="43"/>
      <c r="D8" s="43"/>
      <c r="E8" s="43" t="str">
        <f>'一般-工资福利'!E9</f>
        <v>一般公共服务支出</v>
      </c>
      <c r="F8" s="47">
        <f>G8+L8</f>
        <v>86.81999999999998</v>
      </c>
      <c r="G8" s="47">
        <f>SUM(H8:K8)</f>
        <v>86.81999999999998</v>
      </c>
      <c r="H8" s="47">
        <f>'一般-工资福利'!G9</f>
        <v>64.61999999999999</v>
      </c>
      <c r="I8" s="47">
        <f>'一般-工资福利'!O9</f>
        <v>15.1</v>
      </c>
      <c r="J8" s="47">
        <f>'一般-工资福利'!W9</f>
        <v>7.1</v>
      </c>
      <c r="K8" s="47">
        <f>'一般-工资福利'!X9</f>
        <v>0</v>
      </c>
      <c r="L8" s="47"/>
      <c r="M8" s="47"/>
      <c r="N8" s="42"/>
    </row>
    <row r="9" spans="1:14" ht="22.5" customHeight="1">
      <c r="A9" s="43" t="str">
        <f>'一般-工资福利'!A10</f>
        <v>201</v>
      </c>
      <c r="B9" s="43" t="str">
        <f>'一般-工资福利'!B10</f>
        <v>03</v>
      </c>
      <c r="C9" s="43"/>
      <c r="D9" s="43"/>
      <c r="E9" s="43" t="str">
        <f>'一般-工资福利'!E10</f>
        <v>政府办公厅（室）及相关机构事务</v>
      </c>
      <c r="F9" s="47">
        <f>G9+L9</f>
        <v>86.81999999999998</v>
      </c>
      <c r="G9" s="47">
        <f>SUM(H9:K9)</f>
        <v>86.81999999999998</v>
      </c>
      <c r="H9" s="47">
        <f>'一般-工资福利'!G10</f>
        <v>64.61999999999999</v>
      </c>
      <c r="I9" s="47">
        <f>'一般-工资福利'!O10</f>
        <v>15.1</v>
      </c>
      <c r="J9" s="47">
        <f>'一般-工资福利'!W10</f>
        <v>7.1</v>
      </c>
      <c r="K9" s="47">
        <f>'一般-工资福利'!X10</f>
        <v>0</v>
      </c>
      <c r="L9" s="47"/>
      <c r="M9" s="47"/>
      <c r="N9" s="42"/>
    </row>
    <row r="10" spans="1:14" s="22" customFormat="1" ht="29.25" customHeight="1">
      <c r="A10" s="43" t="str">
        <f>'一般-工资福利'!A11</f>
        <v>201</v>
      </c>
      <c r="B10" s="43" t="str">
        <f>'一般-工资福利'!B11</f>
        <v>03</v>
      </c>
      <c r="C10" s="43" t="str">
        <f>'一般-工资福利'!C11</f>
        <v>08</v>
      </c>
      <c r="D10" s="210">
        <f>'一般-工资福利'!D11</f>
        <v>0</v>
      </c>
      <c r="E10" s="43" t="str">
        <f>'一般-工资福利'!E11</f>
        <v>信访事务</v>
      </c>
      <c r="F10" s="47">
        <f>G10+L10</f>
        <v>86.81999999999998</v>
      </c>
      <c r="G10" s="47">
        <f>SUM(H10:K10)</f>
        <v>86.81999999999998</v>
      </c>
      <c r="H10" s="47">
        <f>'一般-工资福利'!G11</f>
        <v>64.61999999999999</v>
      </c>
      <c r="I10" s="47">
        <f>'一般-工资福利'!O11</f>
        <v>15.1</v>
      </c>
      <c r="J10" s="47">
        <f>'一般-工资福利'!W11</f>
        <v>7.1</v>
      </c>
      <c r="K10" s="47">
        <f>'一般-工资福利'!X11</f>
        <v>0</v>
      </c>
      <c r="L10" s="47"/>
      <c r="M10" s="47"/>
      <c r="N10" s="177"/>
    </row>
  </sheetData>
  <sheetProtection sheet="1" formatCells="0" formatColumns="0" formatRows="0"/>
  <mergeCells count="19">
    <mergeCell ref="N5:N6"/>
    <mergeCell ref="J5:J6"/>
    <mergeCell ref="K5:K6"/>
    <mergeCell ref="L5:L6"/>
    <mergeCell ref="M5:M6"/>
    <mergeCell ref="A5:A6"/>
    <mergeCell ref="B5:B6"/>
    <mergeCell ref="C5:C6"/>
    <mergeCell ref="D4:D6"/>
    <mergeCell ref="A2:N2"/>
    <mergeCell ref="M3:N3"/>
    <mergeCell ref="A4:C4"/>
    <mergeCell ref="G4:K4"/>
    <mergeCell ref="L4:N4"/>
    <mergeCell ref="E4:E6"/>
    <mergeCell ref="F4:F6"/>
    <mergeCell ref="G5:G6"/>
    <mergeCell ref="H5:H6"/>
    <mergeCell ref="I5:I6"/>
  </mergeCells>
  <printOptions horizontalCentered="1"/>
  <pageMargins left="0.75" right="0.75" top="0.7900000000000001" bottom="0.7900000000000001" header="0.39" footer="0.39"/>
  <pageSetup fitToHeight="1" fitToWidth="1" horizontalDpi="1200" verticalDpi="1200" orientation="landscape" paperSize="9" scale="95"/>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5"/>
  <sheetViews>
    <sheetView showGridLines="0" showZeros="0" workbookViewId="0" topLeftCell="A1">
      <selection activeCell="Q27" sqref="Q27"/>
    </sheetView>
  </sheetViews>
  <sheetFormatPr defaultColWidth="6.75390625" defaultRowHeight="22.5" customHeight="1"/>
  <cols>
    <col min="1" max="1" width="4.75390625" style="197" customWidth="1"/>
    <col min="2" max="3" width="4.00390625" style="197" customWidth="1"/>
    <col min="4" max="4" width="9.625" style="197" customWidth="1"/>
    <col min="5" max="5" width="21.875" style="197" customWidth="1"/>
    <col min="6" max="6" width="8.625" style="197" customWidth="1"/>
    <col min="7" max="14" width="7.25390625" style="197" customWidth="1"/>
    <col min="15" max="15" width="7.00390625" style="197" customWidth="1"/>
    <col min="16" max="24" width="7.25390625" style="197" customWidth="1"/>
    <col min="25" max="25" width="6.875" style="197" customWidth="1"/>
    <col min="26" max="26" width="7.25390625" style="197" customWidth="1"/>
    <col min="27" max="16384" width="6.75390625" style="197" customWidth="1"/>
  </cols>
  <sheetData>
    <row r="1" spans="2:26" ht="22.5" customHeight="1">
      <c r="B1" s="198"/>
      <c r="C1" s="198"/>
      <c r="D1" s="198"/>
      <c r="E1" s="198"/>
      <c r="F1" s="198"/>
      <c r="G1" s="198"/>
      <c r="H1" s="198"/>
      <c r="I1" s="198"/>
      <c r="J1" s="198"/>
      <c r="K1" s="198"/>
      <c r="L1" s="198"/>
      <c r="M1" s="198"/>
      <c r="N1" s="198"/>
      <c r="O1" s="198"/>
      <c r="P1" s="198"/>
      <c r="Q1" s="198"/>
      <c r="R1" s="198"/>
      <c r="X1" s="509" t="s">
        <v>231</v>
      </c>
      <c r="Y1" s="509"/>
      <c r="Z1" s="509"/>
    </row>
    <row r="2" spans="1:26" ht="22.5" customHeight="1">
      <c r="A2" s="510" t="s">
        <v>232</v>
      </c>
      <c r="B2" s="510"/>
      <c r="C2" s="510"/>
      <c r="D2" s="510"/>
      <c r="E2" s="510"/>
      <c r="F2" s="510"/>
      <c r="G2" s="510"/>
      <c r="H2" s="510"/>
      <c r="I2" s="510"/>
      <c r="J2" s="510"/>
      <c r="K2" s="510"/>
      <c r="L2" s="510"/>
      <c r="M2" s="510"/>
      <c r="N2" s="510"/>
      <c r="O2" s="510"/>
      <c r="P2" s="510"/>
      <c r="Q2" s="510"/>
      <c r="R2" s="510"/>
      <c r="S2" s="510"/>
      <c r="T2" s="510"/>
      <c r="U2" s="510"/>
      <c r="V2" s="510"/>
      <c r="W2" s="510"/>
      <c r="X2" s="510"/>
      <c r="Y2" s="510"/>
      <c r="Z2" s="510"/>
    </row>
    <row r="3" spans="1:26" ht="22.5" customHeight="1">
      <c r="A3" s="199"/>
      <c r="B3" s="199"/>
      <c r="C3" s="199"/>
      <c r="D3" s="200"/>
      <c r="E3" s="200"/>
      <c r="F3" s="200"/>
      <c r="G3" s="200"/>
      <c r="H3" s="200"/>
      <c r="I3" s="200"/>
      <c r="J3" s="200"/>
      <c r="K3" s="200"/>
      <c r="L3" s="200"/>
      <c r="M3" s="200"/>
      <c r="N3" s="200"/>
      <c r="O3" s="200"/>
      <c r="P3" s="200"/>
      <c r="Q3" s="200"/>
      <c r="R3" s="200"/>
      <c r="X3" s="511" t="s">
        <v>77</v>
      </c>
      <c r="Y3" s="511"/>
      <c r="Z3" s="511"/>
    </row>
    <row r="4" spans="1:26" ht="22.5" customHeight="1">
      <c r="A4" s="512" t="s">
        <v>95</v>
      </c>
      <c r="B4" s="512"/>
      <c r="C4" s="512"/>
      <c r="D4" s="513" t="s">
        <v>78</v>
      </c>
      <c r="E4" s="513" t="s">
        <v>96</v>
      </c>
      <c r="F4" s="513" t="s">
        <v>164</v>
      </c>
      <c r="G4" s="513" t="s">
        <v>165</v>
      </c>
      <c r="H4" s="513" t="s">
        <v>166</v>
      </c>
      <c r="I4" s="513" t="s">
        <v>167</v>
      </c>
      <c r="J4" s="513" t="s">
        <v>168</v>
      </c>
      <c r="K4" s="513" t="s">
        <v>169</v>
      </c>
      <c r="L4" s="513" t="s">
        <v>170</v>
      </c>
      <c r="M4" s="513" t="s">
        <v>171</v>
      </c>
      <c r="N4" s="513" t="s">
        <v>172</v>
      </c>
      <c r="O4" s="513" t="s">
        <v>173</v>
      </c>
      <c r="P4" s="513" t="s">
        <v>174</v>
      </c>
      <c r="Q4" s="513" t="s">
        <v>175</v>
      </c>
      <c r="R4" s="513" t="s">
        <v>176</v>
      </c>
      <c r="S4" s="513" t="s">
        <v>177</v>
      </c>
      <c r="T4" s="513" t="s">
        <v>178</v>
      </c>
      <c r="U4" s="513" t="s">
        <v>179</v>
      </c>
      <c r="V4" s="513" t="s">
        <v>180</v>
      </c>
      <c r="W4" s="513" t="s">
        <v>181</v>
      </c>
      <c r="X4" s="513" t="s">
        <v>182</v>
      </c>
      <c r="Y4" s="513" t="s">
        <v>183</v>
      </c>
      <c r="Z4" s="513" t="s">
        <v>184</v>
      </c>
    </row>
    <row r="5" spans="1:26" ht="22.5" customHeight="1">
      <c r="A5" s="513" t="s">
        <v>98</v>
      </c>
      <c r="B5" s="513" t="s">
        <v>99</v>
      </c>
      <c r="C5" s="513" t="s">
        <v>100</v>
      </c>
      <c r="D5" s="513"/>
      <c r="E5" s="513"/>
      <c r="F5" s="513"/>
      <c r="G5" s="513"/>
      <c r="H5" s="513"/>
      <c r="I5" s="513"/>
      <c r="J5" s="513"/>
      <c r="K5" s="513"/>
      <c r="L5" s="513"/>
      <c r="M5" s="513"/>
      <c r="N5" s="513"/>
      <c r="O5" s="513"/>
      <c r="P5" s="513"/>
      <c r="Q5" s="513"/>
      <c r="R5" s="513"/>
      <c r="S5" s="513"/>
      <c r="T5" s="513"/>
      <c r="U5" s="513"/>
      <c r="V5" s="513"/>
      <c r="W5" s="513"/>
      <c r="X5" s="513"/>
      <c r="Y5" s="513"/>
      <c r="Z5" s="513"/>
    </row>
    <row r="6" spans="1:26" ht="22.5" customHeight="1">
      <c r="A6" s="513"/>
      <c r="B6" s="513"/>
      <c r="C6" s="513"/>
      <c r="D6" s="513"/>
      <c r="E6" s="513"/>
      <c r="F6" s="513"/>
      <c r="G6" s="513"/>
      <c r="H6" s="513"/>
      <c r="I6" s="513"/>
      <c r="J6" s="513"/>
      <c r="K6" s="513"/>
      <c r="L6" s="513"/>
      <c r="M6" s="513"/>
      <c r="N6" s="513"/>
      <c r="O6" s="513"/>
      <c r="P6" s="513"/>
      <c r="Q6" s="513"/>
      <c r="R6" s="513"/>
      <c r="S6" s="513"/>
      <c r="T6" s="513"/>
      <c r="U6" s="513"/>
      <c r="V6" s="513"/>
      <c r="W6" s="513"/>
      <c r="X6" s="513"/>
      <c r="Y6" s="513"/>
      <c r="Z6" s="513"/>
    </row>
    <row r="7" spans="1:26" ht="22.5" customHeight="1">
      <c r="A7" s="201" t="s">
        <v>92</v>
      </c>
      <c r="B7" s="201" t="s">
        <v>92</v>
      </c>
      <c r="C7" s="201" t="s">
        <v>92</v>
      </c>
      <c r="D7" s="201" t="s">
        <v>92</v>
      </c>
      <c r="E7" s="201" t="s">
        <v>92</v>
      </c>
      <c r="F7" s="201">
        <v>1</v>
      </c>
      <c r="G7" s="201">
        <v>2</v>
      </c>
      <c r="H7" s="201">
        <v>3</v>
      </c>
      <c r="I7" s="201">
        <v>4</v>
      </c>
      <c r="J7" s="201">
        <v>5</v>
      </c>
      <c r="K7" s="201">
        <v>6</v>
      </c>
      <c r="L7" s="201">
        <v>7</v>
      </c>
      <c r="M7" s="201">
        <v>8</v>
      </c>
      <c r="N7" s="201">
        <v>9</v>
      </c>
      <c r="O7" s="201">
        <v>10</v>
      </c>
      <c r="P7" s="201">
        <v>11</v>
      </c>
      <c r="Q7" s="201">
        <v>12</v>
      </c>
      <c r="R7" s="201">
        <v>13</v>
      </c>
      <c r="S7" s="201">
        <v>14</v>
      </c>
      <c r="T7" s="201">
        <v>15</v>
      </c>
      <c r="U7" s="201">
        <v>16</v>
      </c>
      <c r="V7" s="201">
        <v>17</v>
      </c>
      <c r="W7" s="201">
        <v>18</v>
      </c>
      <c r="X7" s="201">
        <v>19</v>
      </c>
      <c r="Y7" s="201">
        <v>20</v>
      </c>
      <c r="Z7" s="201">
        <v>21</v>
      </c>
    </row>
    <row r="8" spans="1:26" ht="22.5" customHeight="1">
      <c r="A8" s="43"/>
      <c r="B8" s="43"/>
      <c r="C8" s="44"/>
      <c r="D8" s="43" t="str">
        <f>'一般-工资福利'!D8</f>
        <v>283</v>
      </c>
      <c r="E8" s="43" t="str">
        <f>'一般-工资福利'!E8</f>
        <v>岳阳县信访局</v>
      </c>
      <c r="F8" s="202">
        <f>F10</f>
        <v>13.079999999999998</v>
      </c>
      <c r="G8" s="202">
        <f aca="true" t="shared" si="0" ref="G8:Z8">G10</f>
        <v>1.08</v>
      </c>
      <c r="H8" s="202">
        <f t="shared" si="0"/>
        <v>0.24</v>
      </c>
      <c r="I8" s="202">
        <f t="shared" si="0"/>
        <v>0.15</v>
      </c>
      <c r="J8" s="202">
        <f t="shared" si="0"/>
        <v>0.72</v>
      </c>
      <c r="K8" s="202">
        <f t="shared" si="0"/>
        <v>1.2</v>
      </c>
      <c r="L8" s="202">
        <f t="shared" si="0"/>
        <v>0.7</v>
      </c>
      <c r="M8" s="202">
        <f t="shared" si="0"/>
        <v>1.44</v>
      </c>
      <c r="N8" s="202">
        <f t="shared" si="0"/>
        <v>0</v>
      </c>
      <c r="O8" s="202">
        <f t="shared" si="0"/>
        <v>0.35</v>
      </c>
      <c r="P8" s="202">
        <f t="shared" si="0"/>
        <v>0.6</v>
      </c>
      <c r="Q8" s="202">
        <f t="shared" si="0"/>
        <v>0.42</v>
      </c>
      <c r="R8" s="202">
        <f t="shared" si="0"/>
        <v>0.5</v>
      </c>
      <c r="S8" s="202">
        <f t="shared" si="0"/>
        <v>0</v>
      </c>
      <c r="T8" s="202">
        <f t="shared" si="0"/>
        <v>0</v>
      </c>
      <c r="U8" s="202">
        <f t="shared" si="0"/>
        <v>0</v>
      </c>
      <c r="V8" s="202">
        <f t="shared" si="0"/>
        <v>4.98</v>
      </c>
      <c r="W8" s="202">
        <f t="shared" si="0"/>
        <v>0.5</v>
      </c>
      <c r="X8" s="202">
        <f t="shared" si="0"/>
        <v>0</v>
      </c>
      <c r="Y8" s="202">
        <f t="shared" si="0"/>
        <v>0</v>
      </c>
      <c r="Z8" s="202">
        <f t="shared" si="0"/>
        <v>0.2</v>
      </c>
    </row>
    <row r="9" spans="1:26" ht="22.5" customHeight="1">
      <c r="A9" s="43" t="str">
        <f>'一般-工资福利'!A9</f>
        <v>201</v>
      </c>
      <c r="B9" s="43"/>
      <c r="C9" s="43"/>
      <c r="D9" s="44"/>
      <c r="E9" s="43" t="str">
        <f>'一般-工资福利'!E9</f>
        <v>一般公共服务支出</v>
      </c>
      <c r="F9" s="202">
        <f>F10</f>
        <v>13.079999999999998</v>
      </c>
      <c r="G9" s="202">
        <f aca="true" t="shared" si="1" ref="G9:Z9">G10</f>
        <v>1.08</v>
      </c>
      <c r="H9" s="202">
        <f t="shared" si="1"/>
        <v>0.24</v>
      </c>
      <c r="I9" s="202">
        <f t="shared" si="1"/>
        <v>0.15</v>
      </c>
      <c r="J9" s="202">
        <f t="shared" si="1"/>
        <v>0.72</v>
      </c>
      <c r="K9" s="202">
        <f t="shared" si="1"/>
        <v>1.2</v>
      </c>
      <c r="L9" s="202">
        <f t="shared" si="1"/>
        <v>0.7</v>
      </c>
      <c r="M9" s="202">
        <f t="shared" si="1"/>
        <v>1.44</v>
      </c>
      <c r="N9" s="202">
        <f t="shared" si="1"/>
        <v>0</v>
      </c>
      <c r="O9" s="202">
        <f t="shared" si="1"/>
        <v>0.35</v>
      </c>
      <c r="P9" s="202">
        <f t="shared" si="1"/>
        <v>0.6</v>
      </c>
      <c r="Q9" s="202">
        <f t="shared" si="1"/>
        <v>0.42</v>
      </c>
      <c r="R9" s="202">
        <f t="shared" si="1"/>
        <v>0.5</v>
      </c>
      <c r="S9" s="202">
        <f t="shared" si="1"/>
        <v>0</v>
      </c>
      <c r="T9" s="202">
        <f t="shared" si="1"/>
        <v>0</v>
      </c>
      <c r="U9" s="202">
        <f t="shared" si="1"/>
        <v>0</v>
      </c>
      <c r="V9" s="202">
        <f t="shared" si="1"/>
        <v>4.98</v>
      </c>
      <c r="W9" s="202">
        <f t="shared" si="1"/>
        <v>0.5</v>
      </c>
      <c r="X9" s="202">
        <f t="shared" si="1"/>
        <v>0</v>
      </c>
      <c r="Y9" s="202">
        <f t="shared" si="1"/>
        <v>0</v>
      </c>
      <c r="Z9" s="202">
        <f t="shared" si="1"/>
        <v>0.2</v>
      </c>
    </row>
    <row r="10" spans="1:26" ht="22.5" customHeight="1">
      <c r="A10" s="43" t="str">
        <f>'一般-工资福利'!A10</f>
        <v>201</v>
      </c>
      <c r="B10" s="43" t="str">
        <f>'一般-工资福利'!B10</f>
        <v>03</v>
      </c>
      <c r="C10" s="43"/>
      <c r="D10" s="44"/>
      <c r="E10" s="43" t="str">
        <f>'一般-工资福利'!E10</f>
        <v>政府办公厅（室）及相关机构事务</v>
      </c>
      <c r="F10" s="202">
        <f>F11+F12</f>
        <v>13.079999999999998</v>
      </c>
      <c r="G10" s="202">
        <f aca="true" t="shared" si="2" ref="G10:Z10">G11+G12</f>
        <v>1.08</v>
      </c>
      <c r="H10" s="202">
        <f t="shared" si="2"/>
        <v>0.24</v>
      </c>
      <c r="I10" s="202">
        <f t="shared" si="2"/>
        <v>0.15</v>
      </c>
      <c r="J10" s="202">
        <f t="shared" si="2"/>
        <v>0.72</v>
      </c>
      <c r="K10" s="202">
        <f t="shared" si="2"/>
        <v>1.2</v>
      </c>
      <c r="L10" s="202">
        <f t="shared" si="2"/>
        <v>0.7</v>
      </c>
      <c r="M10" s="202">
        <f t="shared" si="2"/>
        <v>1.44</v>
      </c>
      <c r="N10" s="202">
        <f t="shared" si="2"/>
        <v>0</v>
      </c>
      <c r="O10" s="202">
        <f t="shared" si="2"/>
        <v>0.35</v>
      </c>
      <c r="P10" s="202">
        <f t="shared" si="2"/>
        <v>0.6</v>
      </c>
      <c r="Q10" s="202">
        <f t="shared" si="2"/>
        <v>0.42</v>
      </c>
      <c r="R10" s="202">
        <f t="shared" si="2"/>
        <v>0.5</v>
      </c>
      <c r="S10" s="202">
        <f t="shared" si="2"/>
        <v>0</v>
      </c>
      <c r="T10" s="202">
        <f t="shared" si="2"/>
        <v>0</v>
      </c>
      <c r="U10" s="202">
        <f t="shared" si="2"/>
        <v>0</v>
      </c>
      <c r="V10" s="202">
        <f t="shared" si="2"/>
        <v>4.98</v>
      </c>
      <c r="W10" s="202">
        <f t="shared" si="2"/>
        <v>0.5</v>
      </c>
      <c r="X10" s="202">
        <f t="shared" si="2"/>
        <v>0</v>
      </c>
      <c r="Y10" s="202">
        <f t="shared" si="2"/>
        <v>0</v>
      </c>
      <c r="Z10" s="202">
        <f t="shared" si="2"/>
        <v>0.2</v>
      </c>
    </row>
    <row r="11" spans="1:26" s="196" customFormat="1" ht="22.5" customHeight="1">
      <c r="A11" s="43" t="str">
        <f>'一般-工资福利'!A11</f>
        <v>201</v>
      </c>
      <c r="B11" s="43" t="str">
        <f>'一般-工资福利'!B11</f>
        <v>03</v>
      </c>
      <c r="C11" s="43" t="str">
        <f>'一般-工资福利'!C11</f>
        <v>08</v>
      </c>
      <c r="D11" s="203"/>
      <c r="E11" s="43" t="str">
        <f>'一般-工资福利'!E11</f>
        <v>信访事务</v>
      </c>
      <c r="F11" s="204">
        <f>SUM(G11:Z11)</f>
        <v>13.079999999999998</v>
      </c>
      <c r="G11" s="205">
        <v>1.08</v>
      </c>
      <c r="H11" s="205">
        <v>0.24</v>
      </c>
      <c r="I11" s="205">
        <v>0.15</v>
      </c>
      <c r="J11" s="205">
        <v>0.72</v>
      </c>
      <c r="K11" s="205">
        <v>1.2</v>
      </c>
      <c r="L11" s="205">
        <v>0.7</v>
      </c>
      <c r="M11" s="205">
        <v>1.44</v>
      </c>
      <c r="N11" s="208"/>
      <c r="O11" s="205">
        <v>0.35</v>
      </c>
      <c r="P11" s="205">
        <v>0.6</v>
      </c>
      <c r="Q11" s="205">
        <v>0.42</v>
      </c>
      <c r="R11" s="205">
        <v>0.5</v>
      </c>
      <c r="S11" s="208"/>
      <c r="T11" s="208"/>
      <c r="U11" s="208"/>
      <c r="V11" s="205">
        <v>4.98</v>
      </c>
      <c r="W11" s="208">
        <v>0.5</v>
      </c>
      <c r="X11" s="208"/>
      <c r="Y11" s="209"/>
      <c r="Z11" s="209">
        <v>0.2</v>
      </c>
    </row>
    <row r="12" spans="1:26" ht="28.5" customHeight="1">
      <c r="A12" s="206"/>
      <c r="B12" s="206"/>
      <c r="C12" s="206"/>
      <c r="D12" s="206"/>
      <c r="E12" s="206"/>
      <c r="F12" s="204"/>
      <c r="G12" s="207"/>
      <c r="H12" s="207"/>
      <c r="I12" s="207"/>
      <c r="J12" s="207"/>
      <c r="K12" s="207"/>
      <c r="L12" s="207"/>
      <c r="M12" s="207"/>
      <c r="N12" s="207"/>
      <c r="O12" s="207"/>
      <c r="P12" s="207"/>
      <c r="Q12" s="207"/>
      <c r="R12" s="207"/>
      <c r="S12" s="207"/>
      <c r="T12" s="207"/>
      <c r="U12" s="207"/>
      <c r="V12" s="207"/>
      <c r="W12" s="207"/>
      <c r="X12" s="207"/>
      <c r="Y12" s="207"/>
      <c r="Z12" s="207"/>
    </row>
    <row r="13" spans="11:19" ht="22.5" customHeight="1">
      <c r="K13" s="196"/>
      <c r="L13" s="196"/>
      <c r="M13" s="196"/>
      <c r="S13" s="196"/>
    </row>
    <row r="14" spans="11:13" ht="22.5" customHeight="1">
      <c r="K14" s="196"/>
      <c r="L14" s="196"/>
      <c r="M14" s="196"/>
    </row>
    <row r="15" ht="22.5" customHeight="1">
      <c r="K15" s="196"/>
    </row>
  </sheetData>
  <sheetProtection sheet="1" formatCells="0" formatColumns="0" formatRows="0"/>
  <mergeCells count="30">
    <mergeCell ref="W4:W6"/>
    <mergeCell ref="X4:X6"/>
    <mergeCell ref="Y4:Y6"/>
    <mergeCell ref="Z4:Z6"/>
    <mergeCell ref="S4:S6"/>
    <mergeCell ref="T4:T6"/>
    <mergeCell ref="U4:U6"/>
    <mergeCell ref="V4:V6"/>
    <mergeCell ref="O4:O6"/>
    <mergeCell ref="P4:P6"/>
    <mergeCell ref="Q4:Q6"/>
    <mergeCell ref="R4:R6"/>
    <mergeCell ref="K4:K6"/>
    <mergeCell ref="L4:L6"/>
    <mergeCell ref="M4:M6"/>
    <mergeCell ref="N4:N6"/>
    <mergeCell ref="A5:A6"/>
    <mergeCell ref="B5:B6"/>
    <mergeCell ref="C5:C6"/>
    <mergeCell ref="D4:D6"/>
    <mergeCell ref="X1:Z1"/>
    <mergeCell ref="A2:Z2"/>
    <mergeCell ref="X3:Z3"/>
    <mergeCell ref="A4:C4"/>
    <mergeCell ref="E4:E6"/>
    <mergeCell ref="F4:F6"/>
    <mergeCell ref="G4:G6"/>
    <mergeCell ref="H4:H6"/>
    <mergeCell ref="I4:I6"/>
    <mergeCell ref="J4:J6"/>
  </mergeCells>
  <printOptions horizontalCentered="1"/>
  <pageMargins left="0.75" right="0.75" top="0.7900000000000001" bottom="0.7900000000000001" header="0.39" footer="0.39"/>
  <pageSetup fitToHeight="1" fitToWidth="1" horizontalDpi="1200" verticalDpi="1200" orientation="landscape" paperSize="9" scale="61"/>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tabColor theme="0"/>
    <pageSetUpPr fitToPage="1"/>
  </sheetPr>
  <dimension ref="A1:T11"/>
  <sheetViews>
    <sheetView showGridLines="0" showZeros="0" workbookViewId="0" topLeftCell="A1">
      <selection activeCell="E10" sqref="E10"/>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233</v>
      </c>
    </row>
    <row r="2" spans="1:20" ht="33.75" customHeight="1">
      <c r="A2" s="458" t="s">
        <v>234</v>
      </c>
      <c r="B2" s="458"/>
      <c r="C2" s="458"/>
      <c r="D2" s="458"/>
      <c r="E2" s="458"/>
      <c r="F2" s="458"/>
      <c r="G2" s="458"/>
      <c r="H2" s="458"/>
      <c r="I2" s="458"/>
      <c r="J2" s="458"/>
      <c r="K2" s="458"/>
      <c r="L2" s="458"/>
      <c r="M2" s="458"/>
      <c r="N2" s="458"/>
      <c r="O2" s="458"/>
      <c r="P2" s="458"/>
      <c r="Q2" s="458"/>
      <c r="R2" s="458"/>
      <c r="S2" s="458"/>
      <c r="T2" s="458"/>
    </row>
    <row r="3" spans="19:20" ht="14.25" customHeight="1">
      <c r="S3" s="495" t="s">
        <v>77</v>
      </c>
      <c r="T3" s="495"/>
    </row>
    <row r="4" spans="1:20" ht="22.5" customHeight="1">
      <c r="A4" s="486" t="s">
        <v>95</v>
      </c>
      <c r="B4" s="486"/>
      <c r="C4" s="486"/>
      <c r="D4" s="466" t="s">
        <v>187</v>
      </c>
      <c r="E4" s="466" t="s">
        <v>123</v>
      </c>
      <c r="F4" s="463" t="s">
        <v>164</v>
      </c>
      <c r="G4" s="466" t="s">
        <v>125</v>
      </c>
      <c r="H4" s="466"/>
      <c r="I4" s="466"/>
      <c r="J4" s="466"/>
      <c r="K4" s="466"/>
      <c r="L4" s="466"/>
      <c r="M4" s="466"/>
      <c r="N4" s="466"/>
      <c r="O4" s="466"/>
      <c r="P4" s="466"/>
      <c r="Q4" s="466"/>
      <c r="R4" s="466" t="s">
        <v>128</v>
      </c>
      <c r="S4" s="466"/>
      <c r="T4" s="466"/>
    </row>
    <row r="5" spans="1:20" ht="14.25" customHeight="1">
      <c r="A5" s="486"/>
      <c r="B5" s="486"/>
      <c r="C5" s="486"/>
      <c r="D5" s="466"/>
      <c r="E5" s="466"/>
      <c r="F5" s="465"/>
      <c r="G5" s="466" t="s">
        <v>89</v>
      </c>
      <c r="H5" s="466" t="s">
        <v>188</v>
      </c>
      <c r="I5" s="466" t="s">
        <v>174</v>
      </c>
      <c r="J5" s="466" t="s">
        <v>175</v>
      </c>
      <c r="K5" s="466" t="s">
        <v>189</v>
      </c>
      <c r="L5" s="466" t="s">
        <v>190</v>
      </c>
      <c r="M5" s="466" t="s">
        <v>176</v>
      </c>
      <c r="N5" s="466" t="s">
        <v>191</v>
      </c>
      <c r="O5" s="466" t="s">
        <v>179</v>
      </c>
      <c r="P5" s="466" t="s">
        <v>192</v>
      </c>
      <c r="Q5" s="466" t="s">
        <v>193</v>
      </c>
      <c r="R5" s="466" t="s">
        <v>89</v>
      </c>
      <c r="S5" s="466" t="s">
        <v>194</v>
      </c>
      <c r="T5" s="466" t="s">
        <v>160</v>
      </c>
    </row>
    <row r="6" spans="1:20" ht="42.75" customHeight="1">
      <c r="A6" s="42" t="s">
        <v>98</v>
      </c>
      <c r="B6" s="42" t="s">
        <v>99</v>
      </c>
      <c r="C6" s="42" t="s">
        <v>100</v>
      </c>
      <c r="D6" s="466"/>
      <c r="E6" s="466"/>
      <c r="F6" s="464"/>
      <c r="G6" s="466"/>
      <c r="H6" s="466"/>
      <c r="I6" s="466"/>
      <c r="J6" s="466"/>
      <c r="K6" s="466"/>
      <c r="L6" s="466"/>
      <c r="M6" s="466"/>
      <c r="N6" s="466"/>
      <c r="O6" s="466"/>
      <c r="P6" s="466"/>
      <c r="Q6" s="466"/>
      <c r="R6" s="466"/>
      <c r="S6" s="466"/>
      <c r="T6" s="466"/>
    </row>
    <row r="7" spans="1:20" ht="22.5" customHeight="1">
      <c r="A7" s="43"/>
      <c r="B7" s="43"/>
      <c r="C7" s="44"/>
      <c r="D7" s="43" t="str">
        <f>'一般-工资福利'!D8</f>
        <v>283</v>
      </c>
      <c r="E7" s="43" t="str">
        <f>'一般-工资福利'!E8</f>
        <v>岳阳县信访局</v>
      </c>
      <c r="F7" s="194">
        <f>F8</f>
        <v>13.079999999999998</v>
      </c>
      <c r="G7" s="194">
        <f aca="true" t="shared" si="0" ref="G7:T8">G8</f>
        <v>13.079999999999998</v>
      </c>
      <c r="H7" s="194">
        <f t="shared" si="0"/>
        <v>11.009999999999998</v>
      </c>
      <c r="I7" s="194">
        <f t="shared" si="0"/>
        <v>0.6</v>
      </c>
      <c r="J7" s="194">
        <f t="shared" si="0"/>
        <v>0.42</v>
      </c>
      <c r="K7" s="194">
        <f t="shared" si="0"/>
        <v>0</v>
      </c>
      <c r="L7" s="194">
        <f t="shared" si="0"/>
        <v>0</v>
      </c>
      <c r="M7" s="194">
        <f t="shared" si="0"/>
        <v>0.5</v>
      </c>
      <c r="N7" s="194">
        <f t="shared" si="0"/>
        <v>0</v>
      </c>
      <c r="O7" s="194">
        <f t="shared" si="0"/>
        <v>0</v>
      </c>
      <c r="P7" s="194">
        <f t="shared" si="0"/>
        <v>0.35</v>
      </c>
      <c r="Q7" s="194">
        <f t="shared" si="0"/>
        <v>0.2</v>
      </c>
      <c r="R7" s="194">
        <f t="shared" si="0"/>
        <v>0</v>
      </c>
      <c r="S7" s="194">
        <f t="shared" si="0"/>
        <v>0</v>
      </c>
      <c r="T7" s="194">
        <f t="shared" si="0"/>
        <v>0</v>
      </c>
    </row>
    <row r="8" spans="1:20" ht="22.5" customHeight="1">
      <c r="A8" s="43" t="str">
        <f>'一般-工资福利'!A9</f>
        <v>201</v>
      </c>
      <c r="B8" s="43"/>
      <c r="C8" s="43"/>
      <c r="D8" s="43"/>
      <c r="E8" s="43" t="str">
        <f>'一般-工资福利'!E9</f>
        <v>一般公共服务支出</v>
      </c>
      <c r="F8" s="194">
        <f>F9</f>
        <v>13.079999999999998</v>
      </c>
      <c r="G8" s="194">
        <f t="shared" si="0"/>
        <v>13.079999999999998</v>
      </c>
      <c r="H8" s="194">
        <f t="shared" si="0"/>
        <v>11.009999999999998</v>
      </c>
      <c r="I8" s="194">
        <f t="shared" si="0"/>
        <v>0.6</v>
      </c>
      <c r="J8" s="194">
        <f t="shared" si="0"/>
        <v>0.42</v>
      </c>
      <c r="K8" s="194">
        <f t="shared" si="0"/>
        <v>0</v>
      </c>
      <c r="L8" s="194">
        <f t="shared" si="0"/>
        <v>0</v>
      </c>
      <c r="M8" s="194">
        <f t="shared" si="0"/>
        <v>0.5</v>
      </c>
      <c r="N8" s="194">
        <f t="shared" si="0"/>
        <v>0</v>
      </c>
      <c r="O8" s="194">
        <f t="shared" si="0"/>
        <v>0</v>
      </c>
      <c r="P8" s="194">
        <f t="shared" si="0"/>
        <v>0.35</v>
      </c>
      <c r="Q8" s="194">
        <f t="shared" si="0"/>
        <v>0.2</v>
      </c>
      <c r="R8" s="194">
        <f t="shared" si="0"/>
        <v>0</v>
      </c>
      <c r="S8" s="194">
        <f t="shared" si="0"/>
        <v>0</v>
      </c>
      <c r="T8" s="194">
        <f t="shared" si="0"/>
        <v>0</v>
      </c>
    </row>
    <row r="9" spans="1:20" ht="22.5" customHeight="1">
      <c r="A9" s="43" t="str">
        <f>'一般-工资福利'!A10</f>
        <v>201</v>
      </c>
      <c r="B9" s="43" t="str">
        <f>'一般-工资福利'!B10</f>
        <v>03</v>
      </c>
      <c r="C9" s="43"/>
      <c r="D9" s="43"/>
      <c r="E9" s="43" t="str">
        <f>'一般-工资福利'!E10</f>
        <v>政府办公厅（室）及相关机构事务</v>
      </c>
      <c r="F9" s="194">
        <f>SUM(F10:F11)</f>
        <v>13.079999999999998</v>
      </c>
      <c r="G9" s="194">
        <f aca="true" t="shared" si="1" ref="G9:T9">SUM(G10:G11)</f>
        <v>13.079999999999998</v>
      </c>
      <c r="H9" s="194">
        <f t="shared" si="1"/>
        <v>11.009999999999998</v>
      </c>
      <c r="I9" s="194">
        <f t="shared" si="1"/>
        <v>0.6</v>
      </c>
      <c r="J9" s="194">
        <f t="shared" si="1"/>
        <v>0.42</v>
      </c>
      <c r="K9" s="194">
        <f t="shared" si="1"/>
        <v>0</v>
      </c>
      <c r="L9" s="194">
        <f t="shared" si="1"/>
        <v>0</v>
      </c>
      <c r="M9" s="194">
        <f t="shared" si="1"/>
        <v>0.5</v>
      </c>
      <c r="N9" s="194">
        <f t="shared" si="1"/>
        <v>0</v>
      </c>
      <c r="O9" s="194">
        <f t="shared" si="1"/>
        <v>0</v>
      </c>
      <c r="P9" s="194">
        <f t="shared" si="1"/>
        <v>0.35</v>
      </c>
      <c r="Q9" s="194">
        <f t="shared" si="1"/>
        <v>0.2</v>
      </c>
      <c r="R9" s="194">
        <f t="shared" si="1"/>
        <v>0</v>
      </c>
      <c r="S9" s="194">
        <f t="shared" si="1"/>
        <v>0</v>
      </c>
      <c r="T9" s="194">
        <f t="shared" si="1"/>
        <v>0</v>
      </c>
    </row>
    <row r="10" spans="1:20" s="22" customFormat="1" ht="22.5" customHeight="1">
      <c r="A10" s="43" t="str">
        <f>'一般-工资福利'!A11</f>
        <v>201</v>
      </c>
      <c r="B10" s="43" t="str">
        <f>'一般-工资福利'!B11</f>
        <v>03</v>
      </c>
      <c r="C10" s="43" t="str">
        <f>'一般-工资福利'!C11</f>
        <v>08</v>
      </c>
      <c r="D10" s="88">
        <f>'一般-工资福利'!D11</f>
        <v>0</v>
      </c>
      <c r="E10" s="43" t="str">
        <f>'一般-工资福利'!E11</f>
        <v>信访事务</v>
      </c>
      <c r="F10" s="195">
        <f>G10+R10</f>
        <v>13.079999999999998</v>
      </c>
      <c r="G10" s="195">
        <f>'一般-商品和服务'!F11</f>
        <v>13.079999999999998</v>
      </c>
      <c r="H10" s="195">
        <f>G10-SUM(I10:Q10)</f>
        <v>11.009999999999998</v>
      </c>
      <c r="I10" s="195">
        <f>'一般-商品和服务'!P11</f>
        <v>0.6</v>
      </c>
      <c r="J10" s="195">
        <f>'一般-商品和服务'!Q11</f>
        <v>0.42</v>
      </c>
      <c r="K10" s="195"/>
      <c r="L10" s="195"/>
      <c r="M10" s="195">
        <f>'一般-商品和服务'!R11</f>
        <v>0.5</v>
      </c>
      <c r="N10" s="195">
        <f>'一般-商品和服务'!N11</f>
        <v>0</v>
      </c>
      <c r="O10" s="195">
        <f>'一般-商品和服务'!U11</f>
        <v>0</v>
      </c>
      <c r="P10" s="195">
        <f>'一般-商品和服务'!O11</f>
        <v>0.35</v>
      </c>
      <c r="Q10" s="195">
        <f>'一般-商品和服务'!Z11+'一般-商品和服务'!X11+'一般-商品和服务'!Y11</f>
        <v>0.2</v>
      </c>
      <c r="R10" s="195">
        <f>'工资福利(政府预算)(2)'!L10</f>
        <v>0</v>
      </c>
      <c r="S10" s="195"/>
      <c r="T10" s="195"/>
    </row>
    <row r="11" spans="1:20" ht="22.5" customHeight="1">
      <c r="A11" s="88"/>
      <c r="B11" s="88"/>
      <c r="C11" s="88"/>
      <c r="D11" s="88"/>
      <c r="E11" s="88"/>
      <c r="F11" s="195"/>
      <c r="G11" s="195"/>
      <c r="H11" s="195"/>
      <c r="I11" s="195"/>
      <c r="J11" s="195"/>
      <c r="K11" s="195"/>
      <c r="L11" s="195"/>
      <c r="M11" s="195"/>
      <c r="N11" s="195"/>
      <c r="O11" s="195"/>
      <c r="P11" s="195"/>
      <c r="Q11" s="177"/>
      <c r="R11" s="177"/>
      <c r="S11" s="177"/>
      <c r="T11" s="177"/>
    </row>
  </sheetData>
  <sheetProtection sheet="1" formatCells="0" formatColumns="0" formatRows="0"/>
  <mergeCells count="22">
    <mergeCell ref="R5:R6"/>
    <mergeCell ref="S5:S6"/>
    <mergeCell ref="T5:T6"/>
    <mergeCell ref="A4:C5"/>
    <mergeCell ref="N5:N6"/>
    <mergeCell ref="O5:O6"/>
    <mergeCell ref="P5:P6"/>
    <mergeCell ref="Q5:Q6"/>
    <mergeCell ref="J5:J6"/>
    <mergeCell ref="K5:K6"/>
    <mergeCell ref="L5:L6"/>
    <mergeCell ref="M5:M6"/>
    <mergeCell ref="A2:T2"/>
    <mergeCell ref="S3:T3"/>
    <mergeCell ref="G4:Q4"/>
    <mergeCell ref="R4:T4"/>
    <mergeCell ref="D4:D6"/>
    <mergeCell ref="E4:E6"/>
    <mergeCell ref="F4:F6"/>
    <mergeCell ref="G5:G6"/>
    <mergeCell ref="H5:H6"/>
    <mergeCell ref="I5:I6"/>
  </mergeCells>
  <printOptions horizontalCentered="1"/>
  <pageMargins left="0.75" right="0.75" top="0.7900000000000001" bottom="0.7900000000000001" header="0.39" footer="0.39"/>
  <pageSetup fitToHeight="1" fitToWidth="1" horizontalDpi="1200" verticalDpi="1200" orientation="landscape" paperSize="9" scale="65"/>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S22"/>
  <sheetViews>
    <sheetView showGridLines="0" showZeros="0" workbookViewId="0" topLeftCell="A1">
      <selection activeCell="G11" sqref="G11"/>
    </sheetView>
  </sheetViews>
  <sheetFormatPr defaultColWidth="6.875" defaultRowHeight="22.5" customHeight="1"/>
  <cols>
    <col min="1" max="3" width="4.00390625" style="181" customWidth="1"/>
    <col min="4" max="4" width="11.125" style="181" customWidth="1"/>
    <col min="5" max="5" width="30.125" style="181" customWidth="1"/>
    <col min="6" max="6" width="11.375" style="181" customWidth="1"/>
    <col min="7" max="12" width="10.375" style="181" customWidth="1"/>
    <col min="13" max="246" width="6.75390625" style="181" customWidth="1"/>
    <col min="247" max="252" width="6.75390625" style="182" customWidth="1"/>
    <col min="253" max="253" width="6.875" style="183" customWidth="1"/>
    <col min="254" max="16384" width="6.875" style="183" customWidth="1"/>
  </cols>
  <sheetData>
    <row r="1" spans="12:253" ht="22.5" customHeight="1">
      <c r="L1" s="181" t="s">
        <v>235</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514" t="s">
        <v>236</v>
      </c>
      <c r="B2" s="514"/>
      <c r="C2" s="514"/>
      <c r="D2" s="514"/>
      <c r="E2" s="514"/>
      <c r="F2" s="514"/>
      <c r="G2" s="514"/>
      <c r="H2" s="514"/>
      <c r="I2" s="514"/>
      <c r="J2" s="514"/>
      <c r="K2" s="514"/>
      <c r="L2" s="514"/>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184"/>
      <c r="H3" s="184"/>
      <c r="J3" s="515" t="s">
        <v>77</v>
      </c>
      <c r="K3" s="515"/>
      <c r="L3" s="515"/>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516" t="s">
        <v>95</v>
      </c>
      <c r="B4" s="516"/>
      <c r="C4" s="516"/>
      <c r="D4" s="517" t="s">
        <v>122</v>
      </c>
      <c r="E4" s="517" t="s">
        <v>96</v>
      </c>
      <c r="F4" s="517" t="s">
        <v>164</v>
      </c>
      <c r="G4" s="518" t="s">
        <v>197</v>
      </c>
      <c r="H4" s="517" t="s">
        <v>198</v>
      </c>
      <c r="I4" s="517" t="s">
        <v>199</v>
      </c>
      <c r="J4" s="517" t="s">
        <v>200</v>
      </c>
      <c r="K4" s="517" t="s">
        <v>201</v>
      </c>
      <c r="L4" s="517" t="s">
        <v>184</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517" t="s">
        <v>98</v>
      </c>
      <c r="B5" s="517" t="s">
        <v>99</v>
      </c>
      <c r="C5" s="517" t="s">
        <v>100</v>
      </c>
      <c r="D5" s="517"/>
      <c r="E5" s="517"/>
      <c r="F5" s="517"/>
      <c r="G5" s="518"/>
      <c r="H5" s="517"/>
      <c r="I5" s="517"/>
      <c r="J5" s="517"/>
      <c r="K5" s="517"/>
      <c r="L5" s="517"/>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517"/>
      <c r="B6" s="517"/>
      <c r="C6" s="517"/>
      <c r="D6" s="517"/>
      <c r="E6" s="517"/>
      <c r="F6" s="517"/>
      <c r="G6" s="518"/>
      <c r="H6" s="517"/>
      <c r="I6" s="517"/>
      <c r="J6" s="517"/>
      <c r="K6" s="517"/>
      <c r="L6" s="517"/>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186" t="s">
        <v>92</v>
      </c>
      <c r="B7" s="186" t="s">
        <v>92</v>
      </c>
      <c r="C7" s="186" t="s">
        <v>92</v>
      </c>
      <c r="D7" s="186" t="s">
        <v>92</v>
      </c>
      <c r="E7" s="186" t="s">
        <v>92</v>
      </c>
      <c r="F7" s="186">
        <v>1</v>
      </c>
      <c r="G7" s="185">
        <v>2</v>
      </c>
      <c r="H7" s="185">
        <v>3</v>
      </c>
      <c r="I7" s="185">
        <v>4</v>
      </c>
      <c r="J7" s="186">
        <v>5</v>
      </c>
      <c r="K7" s="186"/>
      <c r="L7" s="186">
        <v>6</v>
      </c>
      <c r="M7" s="184"/>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13" ht="22.5" customHeight="1">
      <c r="A8" s="43"/>
      <c r="B8" s="43"/>
      <c r="C8" s="44"/>
      <c r="D8" s="43" t="str">
        <f>'一般-工资福利'!D8</f>
        <v>283</v>
      </c>
      <c r="E8" s="43" t="str">
        <f>'一般-工资福利'!E8</f>
        <v>岳阳县信访局</v>
      </c>
      <c r="F8" s="187">
        <f>SUM(G8:L8)</f>
        <v>2.2</v>
      </c>
      <c r="G8" s="188">
        <f>G9</f>
        <v>2.2</v>
      </c>
      <c r="H8" s="185"/>
      <c r="I8" s="185"/>
      <c r="J8" s="186"/>
      <c r="K8" s="186"/>
      <c r="L8" s="186"/>
      <c r="M8" s="184"/>
    </row>
    <row r="9" spans="1:13" ht="22.5" customHeight="1">
      <c r="A9" s="43" t="str">
        <f>'一般-工资福利'!A9</f>
        <v>201</v>
      </c>
      <c r="B9" s="43"/>
      <c r="C9" s="43"/>
      <c r="D9" s="43"/>
      <c r="E9" s="43" t="str">
        <f>'一般-工资福利'!E9</f>
        <v>一般公共服务支出</v>
      </c>
      <c r="F9" s="187">
        <f>SUM(G9:L9)</f>
        <v>2.2</v>
      </c>
      <c r="G9" s="188">
        <f>G10</f>
        <v>2.2</v>
      </c>
      <c r="H9" s="185"/>
      <c r="I9" s="185"/>
      <c r="J9" s="186"/>
      <c r="K9" s="186"/>
      <c r="L9" s="186"/>
      <c r="M9" s="184"/>
    </row>
    <row r="10" spans="1:13" ht="22.5" customHeight="1">
      <c r="A10" s="43" t="str">
        <f>'一般-工资福利'!A10</f>
        <v>201</v>
      </c>
      <c r="B10" s="43" t="str">
        <f>'一般-工资福利'!B10</f>
        <v>03</v>
      </c>
      <c r="C10" s="43"/>
      <c r="D10" s="43"/>
      <c r="E10" s="43" t="str">
        <f>'一般-工资福利'!E10</f>
        <v>政府办公厅（室）及相关机构事务</v>
      </c>
      <c r="F10" s="187">
        <f>SUM(G10:L10)</f>
        <v>2.2</v>
      </c>
      <c r="G10" s="188">
        <f>G11</f>
        <v>2.2</v>
      </c>
      <c r="H10" s="185"/>
      <c r="I10" s="185"/>
      <c r="J10" s="186"/>
      <c r="K10" s="186"/>
      <c r="L10" s="186"/>
      <c r="M10" s="184"/>
    </row>
    <row r="11" spans="1:253" s="180" customFormat="1" ht="22.5" customHeight="1">
      <c r="A11" s="43" t="str">
        <f>'一般-工资福利'!A11</f>
        <v>201</v>
      </c>
      <c r="B11" s="43" t="str">
        <f>'一般-工资福利'!B11</f>
        <v>03</v>
      </c>
      <c r="C11" s="43" t="str">
        <f>'一般-工资福利'!C11</f>
        <v>08</v>
      </c>
      <c r="D11" s="189">
        <f>'一般-工资福利'!D11</f>
        <v>0</v>
      </c>
      <c r="E11" s="43" t="str">
        <f>'一般-工资福利'!E11</f>
        <v>信访事务</v>
      </c>
      <c r="F11" s="187">
        <f>SUM(G11:L11)</f>
        <v>2.2</v>
      </c>
      <c r="G11" s="190">
        <v>2.2</v>
      </c>
      <c r="H11" s="191"/>
      <c r="I11" s="191"/>
      <c r="J11" s="191"/>
      <c r="K11" s="191"/>
      <c r="L11" s="191"/>
      <c r="M11" s="192"/>
      <c r="N11" s="184"/>
      <c r="O11" s="184"/>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row>
    <row r="12" spans="1:253" ht="26.25" customHeight="1">
      <c r="A12" s="184"/>
      <c r="B12" s="184"/>
      <c r="C12" s="184"/>
      <c r="D12" s="184"/>
      <c r="E12" s="184"/>
      <c r="F12" s="184"/>
      <c r="G12" s="184"/>
      <c r="H12" s="184"/>
      <c r="I12" s="184"/>
      <c r="J12" s="184"/>
      <c r="K12" s="184"/>
      <c r="L12" s="184"/>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8:253" ht="22.5" customHeight="1">
      <c r="H13" s="184"/>
      <c r="M13" s="19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193"/>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3:253" ht="22.5" customHeight="1">
      <c r="M15" s="193"/>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3:253" ht="22.5" customHeight="1">
      <c r="M16" s="193"/>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3:253" ht="22.5" customHeight="1">
      <c r="M17" s="193"/>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3:253" ht="22.5" customHeight="1">
      <c r="M18" s="193"/>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3:253" ht="22.5" customHeight="1">
      <c r="M19" s="193"/>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2.5" customHeight="1">
      <c r="A20"/>
      <c r="B20"/>
      <c r="C20"/>
      <c r="D20"/>
      <c r="E20"/>
      <c r="F20"/>
      <c r="G20"/>
      <c r="H20"/>
      <c r="I20"/>
      <c r="J20"/>
      <c r="K20"/>
      <c r="L20"/>
      <c r="M20" s="193"/>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2.5" customHeight="1">
      <c r="A21"/>
      <c r="B21"/>
      <c r="C21"/>
      <c r="D21"/>
      <c r="E21"/>
      <c r="F21"/>
      <c r="G21"/>
      <c r="H21"/>
      <c r="I21"/>
      <c r="J21"/>
      <c r="K21"/>
      <c r="L21"/>
      <c r="M21" s="19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22.5" customHeight="1">
      <c r="A22"/>
      <c r="B22"/>
      <c r="C22"/>
      <c r="D22"/>
      <c r="E22"/>
      <c r="F22"/>
      <c r="G22"/>
      <c r="H22"/>
      <c r="I22"/>
      <c r="J22"/>
      <c r="K22"/>
      <c r="L22"/>
      <c r="M22" s="19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sheetData>
  <sheetProtection sheet="1" formatCells="0" formatColumns="0" formatRows="0"/>
  <mergeCells count="15">
    <mergeCell ref="L4:L6"/>
    <mergeCell ref="H4:H6"/>
    <mergeCell ref="I4:I6"/>
    <mergeCell ref="J4:J6"/>
    <mergeCell ref="K4:K6"/>
    <mergeCell ref="A2:L2"/>
    <mergeCell ref="J3:L3"/>
    <mergeCell ref="A4:C4"/>
    <mergeCell ref="A5:A6"/>
    <mergeCell ref="B5:B6"/>
    <mergeCell ref="C5:C6"/>
    <mergeCell ref="D4:D6"/>
    <mergeCell ref="E4:E6"/>
    <mergeCell ref="F4:F6"/>
    <mergeCell ref="G4:G6"/>
  </mergeCells>
  <printOptions horizontalCentered="1"/>
  <pageMargins left="0.75" right="0.75" top="0.7900000000000001" bottom="0.7900000000000001" header="0.39" footer="0.39"/>
  <pageSetup fitToHeight="1" fitToWidth="1" horizontalDpi="1200" verticalDpi="1200" orientation="landscape" paperSize="9" scale="96"/>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A7" sqref="A7:B7"/>
    </sheetView>
  </sheetViews>
  <sheetFormatPr defaultColWidth="6.875" defaultRowHeight="22.5" customHeight="1"/>
  <cols>
    <col min="1" max="1" width="8.375" style="396" customWidth="1"/>
    <col min="2" max="2" width="25.50390625" style="396" customWidth="1"/>
    <col min="3" max="13" width="9.875" style="396" customWidth="1"/>
    <col min="14" max="255" width="6.75390625" style="396" customWidth="1"/>
    <col min="256" max="16384" width="6.875" style="397" customWidth="1"/>
  </cols>
  <sheetData>
    <row r="1" spans="2:255" ht="22.5" customHeight="1">
      <c r="B1" s="398"/>
      <c r="C1" s="398"/>
      <c r="D1" s="398"/>
      <c r="E1" s="398"/>
      <c r="F1" s="398"/>
      <c r="G1" s="398"/>
      <c r="H1" s="398"/>
      <c r="I1" s="398"/>
      <c r="J1" s="398"/>
      <c r="M1" s="408" t="s">
        <v>75</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420" t="s">
        <v>76</v>
      </c>
      <c r="B2" s="420"/>
      <c r="C2" s="420"/>
      <c r="D2" s="420"/>
      <c r="E2" s="420"/>
      <c r="F2" s="420"/>
      <c r="G2" s="420"/>
      <c r="H2" s="420"/>
      <c r="I2" s="420"/>
      <c r="J2" s="420"/>
      <c r="K2" s="420"/>
      <c r="L2" s="420"/>
      <c r="M2" s="420"/>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421"/>
      <c r="B3" s="422"/>
      <c r="C3" s="399"/>
      <c r="D3" s="400"/>
      <c r="E3" s="400"/>
      <c r="F3" s="400"/>
      <c r="G3" s="399"/>
      <c r="H3" s="399"/>
      <c r="I3" s="399"/>
      <c r="J3" s="399"/>
      <c r="L3" s="423" t="s">
        <v>77</v>
      </c>
      <c r="M3" s="42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425" t="s">
        <v>78</v>
      </c>
      <c r="B4" s="425" t="s">
        <v>79</v>
      </c>
      <c r="C4" s="426" t="s">
        <v>80</v>
      </c>
      <c r="D4" s="424" t="s">
        <v>81</v>
      </c>
      <c r="E4" s="424"/>
      <c r="F4" s="424"/>
      <c r="G4" s="425" t="s">
        <v>82</v>
      </c>
      <c r="H4" s="425" t="s">
        <v>83</v>
      </c>
      <c r="I4" s="425" t="s">
        <v>84</v>
      </c>
      <c r="J4" s="425" t="s">
        <v>85</v>
      </c>
      <c r="K4" s="425" t="s">
        <v>86</v>
      </c>
      <c r="L4" s="427" t="s">
        <v>87</v>
      </c>
      <c r="M4" s="428" t="s">
        <v>88</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425"/>
      <c r="B5" s="425"/>
      <c r="C5" s="425"/>
      <c r="D5" s="401" t="s">
        <v>89</v>
      </c>
      <c r="E5" s="401" t="s">
        <v>90</v>
      </c>
      <c r="F5" s="401" t="s">
        <v>91</v>
      </c>
      <c r="G5" s="425"/>
      <c r="H5" s="425"/>
      <c r="I5" s="425"/>
      <c r="J5" s="425"/>
      <c r="K5" s="425"/>
      <c r="L5" s="425"/>
      <c r="M5" s="429"/>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402" t="s">
        <v>92</v>
      </c>
      <c r="B6" s="402" t="s">
        <v>92</v>
      </c>
      <c r="C6" s="402">
        <v>1</v>
      </c>
      <c r="D6" s="402">
        <v>2</v>
      </c>
      <c r="E6" s="402">
        <v>3</v>
      </c>
      <c r="F6" s="402">
        <v>4</v>
      </c>
      <c r="G6" s="402">
        <v>5</v>
      </c>
      <c r="H6" s="402">
        <v>6</v>
      </c>
      <c r="I6" s="402">
        <v>7</v>
      </c>
      <c r="J6" s="402">
        <v>8</v>
      </c>
      <c r="K6" s="402">
        <v>9</v>
      </c>
      <c r="L6" s="402">
        <v>10</v>
      </c>
      <c r="M6" s="409">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95" customFormat="1" ht="23.25" customHeight="1">
      <c r="A7" s="326" t="str">
        <f>'一般预算支出'!D8</f>
        <v>283</v>
      </c>
      <c r="B7" s="326" t="str">
        <f>'一般预算支出'!E8</f>
        <v>岳阳县信访局</v>
      </c>
      <c r="C7" s="403">
        <f>SUM(E7:M7)</f>
        <v>127.59999999999998</v>
      </c>
      <c r="D7" s="404">
        <f>SUM(E7:F7)</f>
        <v>127.59999999999998</v>
      </c>
      <c r="E7" s="405">
        <f>'财政拨款收支总表'!B26</f>
        <v>127.59999999999998</v>
      </c>
      <c r="F7" s="403">
        <f>'财政拨款收支总表'!B8</f>
        <v>0</v>
      </c>
      <c r="G7" s="403"/>
      <c r="H7" s="403">
        <f>'财政拨款收支总表'!B9</f>
        <v>0</v>
      </c>
      <c r="I7" s="410"/>
      <c r="J7" s="410"/>
      <c r="K7" s="410"/>
      <c r="L7" s="410"/>
      <c r="M7" s="411"/>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row>
    <row r="8" spans="1:255" ht="29.25" customHeight="1">
      <c r="A8" s="406"/>
      <c r="B8" s="406"/>
      <c r="C8" s="406"/>
      <c r="D8" s="406"/>
      <c r="E8" s="406"/>
      <c r="F8" s="406"/>
      <c r="G8" s="406"/>
      <c r="H8" s="406"/>
      <c r="I8" s="406"/>
      <c r="J8" s="406"/>
      <c r="K8" s="406"/>
      <c r="L8" s="406"/>
      <c r="M8" s="406"/>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406"/>
      <c r="B9" s="406"/>
      <c r="C9" s="406"/>
      <c r="D9" s="406"/>
      <c r="E9" s="406"/>
      <c r="F9" s="406"/>
      <c r="G9" s="406"/>
      <c r="H9" s="406"/>
      <c r="I9" s="406"/>
      <c r="J9" s="406"/>
      <c r="K9" s="406"/>
      <c r="L9" s="406"/>
      <c r="M9" s="406"/>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406"/>
      <c r="B10" s="406"/>
      <c r="C10" s="407"/>
      <c r="D10" s="406"/>
      <c r="E10" s="406"/>
      <c r="F10" s="406"/>
      <c r="G10" s="406"/>
      <c r="H10" s="406"/>
      <c r="I10" s="406"/>
      <c r="J10" s="406"/>
      <c r="K10" s="406"/>
      <c r="L10" s="406"/>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406"/>
      <c r="C11" s="406"/>
      <c r="D11" s="406"/>
      <c r="E11" s="406"/>
      <c r="F11" s="406"/>
      <c r="G11" s="406"/>
      <c r="H11" s="406"/>
      <c r="I11" s="406"/>
      <c r="J11" s="406"/>
      <c r="K11" s="406"/>
      <c r="L11" s="406"/>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406"/>
      <c r="D12" s="406"/>
      <c r="G12" s="406"/>
      <c r="H12" s="406"/>
      <c r="I12" s="406"/>
      <c r="J12" s="406"/>
      <c r="K12" s="406"/>
      <c r="L12" s="406"/>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406"/>
      <c r="I13" s="406"/>
      <c r="J13" s="406"/>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406"/>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40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406"/>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sheet="1" formatCells="0" formatColumns="0" formatRows="0"/>
  <mergeCells count="14">
    <mergeCell ref="J4:J5"/>
    <mergeCell ref="K4:K5"/>
    <mergeCell ref="L4:L5"/>
    <mergeCell ref="M4:M5"/>
    <mergeCell ref="A2:M2"/>
    <mergeCell ref="A3:B3"/>
    <mergeCell ref="L3:M3"/>
    <mergeCell ref="D4:F4"/>
    <mergeCell ref="A4:A5"/>
    <mergeCell ref="B4:B5"/>
    <mergeCell ref="C4:C5"/>
    <mergeCell ref="G4:G5"/>
    <mergeCell ref="H4:H5"/>
    <mergeCell ref="I4:I5"/>
  </mergeCells>
  <printOptions horizontalCentered="1"/>
  <pageMargins left="0.75" right="0.75" top="0.7900000000000001" bottom="0.7900000000000001" header="0.39" footer="0.39"/>
  <pageSetup fitToHeight="1" fitToWidth="1" horizontalDpi="1200" verticalDpi="1200" orientation="landscape" paperSize="9" scale="85"/>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10"/>
  <sheetViews>
    <sheetView showGridLines="0" showZeros="0" workbookViewId="0" topLeftCell="A1">
      <selection activeCell="E8" sqref="E8"/>
    </sheetView>
  </sheetViews>
  <sheetFormatPr defaultColWidth="9.00390625" defaultRowHeight="14.25"/>
  <cols>
    <col min="1" max="3" width="5.875" style="0" customWidth="1"/>
    <col min="5" max="5" width="14.875" style="0" customWidth="1"/>
    <col min="6" max="6" width="10.375" style="0" customWidth="1"/>
  </cols>
  <sheetData>
    <row r="1" ht="14.25" customHeight="1">
      <c r="K1" t="s">
        <v>237</v>
      </c>
    </row>
    <row r="2" spans="1:11" ht="31.5" customHeight="1">
      <c r="A2" s="458" t="s">
        <v>238</v>
      </c>
      <c r="B2" s="458"/>
      <c r="C2" s="458"/>
      <c r="D2" s="458"/>
      <c r="E2" s="458"/>
      <c r="F2" s="458"/>
      <c r="G2" s="458"/>
      <c r="H2" s="458"/>
      <c r="I2" s="458"/>
      <c r="J2" s="458"/>
      <c r="K2" s="458"/>
    </row>
    <row r="3" spans="10:11" ht="14.25" customHeight="1">
      <c r="J3" s="495" t="s">
        <v>77</v>
      </c>
      <c r="K3" s="495"/>
    </row>
    <row r="4" spans="1:11" ht="33" customHeight="1">
      <c r="A4" s="478" t="s">
        <v>95</v>
      </c>
      <c r="B4" s="478"/>
      <c r="C4" s="478"/>
      <c r="D4" s="466" t="s">
        <v>187</v>
      </c>
      <c r="E4" s="466" t="s">
        <v>123</v>
      </c>
      <c r="F4" s="466" t="s">
        <v>112</v>
      </c>
      <c r="G4" s="466"/>
      <c r="H4" s="466"/>
      <c r="I4" s="466"/>
      <c r="J4" s="466"/>
      <c r="K4" s="466"/>
    </row>
    <row r="5" spans="1:11" ht="14.25" customHeight="1">
      <c r="A5" s="466" t="s">
        <v>98</v>
      </c>
      <c r="B5" s="466" t="s">
        <v>99</v>
      </c>
      <c r="C5" s="466" t="s">
        <v>100</v>
      </c>
      <c r="D5" s="466"/>
      <c r="E5" s="466"/>
      <c r="F5" s="466" t="s">
        <v>89</v>
      </c>
      <c r="G5" s="466" t="s">
        <v>204</v>
      </c>
      <c r="H5" s="466" t="s">
        <v>201</v>
      </c>
      <c r="I5" s="466" t="s">
        <v>205</v>
      </c>
      <c r="J5" s="466" t="s">
        <v>197</v>
      </c>
      <c r="K5" s="466" t="s">
        <v>206</v>
      </c>
    </row>
    <row r="6" spans="1:11" ht="32.25" customHeight="1">
      <c r="A6" s="466"/>
      <c r="B6" s="466"/>
      <c r="C6" s="466"/>
      <c r="D6" s="466"/>
      <c r="E6" s="466"/>
      <c r="F6" s="466"/>
      <c r="G6" s="466"/>
      <c r="H6" s="466"/>
      <c r="I6" s="466"/>
      <c r="J6" s="466"/>
      <c r="K6" s="466"/>
    </row>
    <row r="7" spans="1:11" ht="22.5" customHeight="1">
      <c r="A7" s="43"/>
      <c r="B7" s="43"/>
      <c r="C7" s="44"/>
      <c r="D7" s="43" t="str">
        <f>'一般-工资福利'!D8</f>
        <v>283</v>
      </c>
      <c r="E7" s="43" t="str">
        <f>'一般-工资福利'!E8</f>
        <v>岳阳县信访局</v>
      </c>
      <c r="F7" s="177">
        <f>'一般-个人和家庭'!F8</f>
        <v>2.2</v>
      </c>
      <c r="G7" s="178">
        <f>F7-SUM(H7:K7)</f>
        <v>0</v>
      </c>
      <c r="H7" s="179">
        <f>'一般-个人和家庭'!K8</f>
        <v>0</v>
      </c>
      <c r="I7" s="179"/>
      <c r="J7" s="179">
        <f>'一般-个人和家庭'!G8</f>
        <v>2.2</v>
      </c>
      <c r="K7" s="42"/>
    </row>
    <row r="8" spans="1:11" ht="22.5" customHeight="1">
      <c r="A8" s="43" t="str">
        <f>'一般-工资福利'!A9</f>
        <v>201</v>
      </c>
      <c r="B8" s="43"/>
      <c r="C8" s="43"/>
      <c r="D8" s="43"/>
      <c r="E8" s="43" t="str">
        <f>'一般-工资福利'!E9</f>
        <v>一般公共服务支出</v>
      </c>
      <c r="F8" s="177">
        <f>'一般-个人和家庭'!F9</f>
        <v>2.2</v>
      </c>
      <c r="G8" s="178">
        <f>F8-SUM(H8:K8)</f>
        <v>0</v>
      </c>
      <c r="H8" s="179">
        <f>'一般-个人和家庭'!K9</f>
        <v>0</v>
      </c>
      <c r="I8" s="179"/>
      <c r="J8" s="179">
        <f>'一般-个人和家庭'!G9</f>
        <v>2.2</v>
      </c>
      <c r="K8" s="42"/>
    </row>
    <row r="9" spans="1:11" ht="22.5" customHeight="1">
      <c r="A9" s="43" t="str">
        <f>'一般-工资福利'!A10</f>
        <v>201</v>
      </c>
      <c r="B9" s="43" t="str">
        <f>'一般-工资福利'!B10</f>
        <v>03</v>
      </c>
      <c r="C9" s="43"/>
      <c r="D9" s="43"/>
      <c r="E9" s="43" t="str">
        <f>'一般-工资福利'!E10</f>
        <v>政府办公厅（室）及相关机构事务</v>
      </c>
      <c r="F9" s="177">
        <f>'一般-个人和家庭'!F10</f>
        <v>2.2</v>
      </c>
      <c r="G9" s="178">
        <f>F9-SUM(H9:K9)</f>
        <v>0</v>
      </c>
      <c r="H9" s="179">
        <f>'一般-个人和家庭'!K10</f>
        <v>0</v>
      </c>
      <c r="I9" s="179"/>
      <c r="J9" s="179">
        <f>'一般-个人和家庭'!G10</f>
        <v>2.2</v>
      </c>
      <c r="K9" s="42"/>
    </row>
    <row r="10" spans="1:11" s="22" customFormat="1" ht="22.5" customHeight="1">
      <c r="A10" s="43" t="str">
        <f>'一般-工资福利'!A11</f>
        <v>201</v>
      </c>
      <c r="B10" s="43" t="str">
        <f>'一般-工资福利'!B11</f>
        <v>03</v>
      </c>
      <c r="C10" s="43" t="str">
        <f>'一般-工资福利'!C11</f>
        <v>08</v>
      </c>
      <c r="D10" s="88">
        <f>'一般-工资福利'!D11</f>
        <v>0</v>
      </c>
      <c r="E10" s="43" t="str">
        <f>'一般-工资福利'!E11</f>
        <v>信访事务</v>
      </c>
      <c r="F10" s="177">
        <f>'一般-个人和家庭'!F11</f>
        <v>2.2</v>
      </c>
      <c r="G10" s="178">
        <f>F10-SUM(H10:K10)</f>
        <v>0</v>
      </c>
      <c r="H10" s="179">
        <f>'一般-个人和家庭'!K11</f>
        <v>0</v>
      </c>
      <c r="I10" s="179"/>
      <c r="J10" s="179">
        <f>'一般-个人和家庭'!G11</f>
        <v>2.2</v>
      </c>
      <c r="K10" s="179">
        <f>'一般-个人和家庭'!L11</f>
        <v>0</v>
      </c>
    </row>
  </sheetData>
  <sheetProtection sheet="1" formatCells="0" formatColumns="0" formatRows="0"/>
  <mergeCells count="15">
    <mergeCell ref="K5:K6"/>
    <mergeCell ref="A5:A6"/>
    <mergeCell ref="B5:B6"/>
    <mergeCell ref="C5:C6"/>
    <mergeCell ref="D4:D6"/>
    <mergeCell ref="A2:K2"/>
    <mergeCell ref="J3:K3"/>
    <mergeCell ref="A4:C4"/>
    <mergeCell ref="F4:K4"/>
    <mergeCell ref="E4:E6"/>
    <mergeCell ref="F5:F6"/>
    <mergeCell ref="G5:G6"/>
    <mergeCell ref="H5:H6"/>
    <mergeCell ref="I5:I6"/>
    <mergeCell ref="J5:J6"/>
  </mergeCells>
  <printOptions horizontalCentered="1"/>
  <pageMargins left="0.75" right="0.75" top="0.7900000000000001" bottom="0.7900000000000001" header="0.39" footer="0.39"/>
  <pageSetup fitToHeight="1" fitToWidth="1" horizontalDpi="1200" verticalDpi="1200" orientation="landscape" paperSize="9" scale="55"/>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U19"/>
  <sheetViews>
    <sheetView showGridLines="0" showZeros="0" workbookViewId="0" topLeftCell="A1">
      <selection activeCell="L7" sqref="L7"/>
    </sheetView>
  </sheetViews>
  <sheetFormatPr defaultColWidth="6.875" defaultRowHeight="12.75" customHeight="1"/>
  <cols>
    <col min="1" max="1" width="12.875" style="150" customWidth="1"/>
    <col min="2" max="2" width="15.875" style="150" customWidth="1"/>
    <col min="3" max="3" width="24.00390625" style="150" customWidth="1"/>
    <col min="4" max="5" width="11.125" style="150" customWidth="1"/>
    <col min="6" max="14" width="10.125" style="150" customWidth="1"/>
    <col min="15" max="255" width="6.875" style="150" customWidth="1"/>
    <col min="256" max="16384" width="6.875" style="150" customWidth="1"/>
  </cols>
  <sheetData>
    <row r="1" spans="1:255" ht="22.5" customHeight="1">
      <c r="A1" s="151"/>
      <c r="B1" s="151"/>
      <c r="C1" s="151"/>
      <c r="D1" s="151"/>
      <c r="E1" s="151"/>
      <c r="F1" s="151"/>
      <c r="G1" s="151"/>
      <c r="H1" s="151"/>
      <c r="I1" s="151"/>
      <c r="J1" s="151"/>
      <c r="K1" s="167"/>
      <c r="L1" s="169"/>
      <c r="N1" s="170" t="s">
        <v>239</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519" t="s">
        <v>240</v>
      </c>
      <c r="B2" s="519"/>
      <c r="C2" s="519"/>
      <c r="D2" s="519"/>
      <c r="E2" s="519"/>
      <c r="F2" s="519"/>
      <c r="G2" s="519"/>
      <c r="H2" s="519"/>
      <c r="I2" s="519"/>
      <c r="J2" s="519"/>
      <c r="K2" s="519"/>
      <c r="L2" s="519"/>
      <c r="M2" s="519"/>
      <c r="N2" s="519"/>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520" t="str">
        <f>'部门收支总表'!A3</f>
        <v>部门:岳阳县信访局</v>
      </c>
      <c r="B3" s="520"/>
      <c r="C3" s="152"/>
      <c r="D3" s="153"/>
      <c r="E3" s="154"/>
      <c r="F3" s="154"/>
      <c r="G3" s="154"/>
      <c r="H3" s="153"/>
      <c r="I3" s="153"/>
      <c r="J3" s="153"/>
      <c r="K3" s="167"/>
      <c r="L3" s="171"/>
      <c r="N3" s="172" t="s">
        <v>77</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522" t="s">
        <v>241</v>
      </c>
      <c r="B4" s="522" t="s">
        <v>123</v>
      </c>
      <c r="C4" s="523" t="s">
        <v>242</v>
      </c>
      <c r="D4" s="524" t="s">
        <v>97</v>
      </c>
      <c r="E4" s="521" t="s">
        <v>81</v>
      </c>
      <c r="F4" s="521"/>
      <c r="G4" s="521"/>
      <c r="H4" s="525" t="s">
        <v>82</v>
      </c>
      <c r="I4" s="522" t="s">
        <v>83</v>
      </c>
      <c r="J4" s="522" t="s">
        <v>84</v>
      </c>
      <c r="K4" s="522" t="s">
        <v>85</v>
      </c>
      <c r="L4" s="526" t="s">
        <v>86</v>
      </c>
      <c r="M4" s="527" t="s">
        <v>87</v>
      </c>
      <c r="N4" s="528" t="s">
        <v>88</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522"/>
      <c r="B5" s="522"/>
      <c r="C5" s="523"/>
      <c r="D5" s="522"/>
      <c r="E5" s="155" t="s">
        <v>89</v>
      </c>
      <c r="F5" s="155" t="s">
        <v>90</v>
      </c>
      <c r="G5" s="155" t="s">
        <v>91</v>
      </c>
      <c r="H5" s="522"/>
      <c r="I5" s="522"/>
      <c r="J5" s="522"/>
      <c r="K5" s="522"/>
      <c r="L5" s="524"/>
      <c r="M5" s="527"/>
      <c r="N5" s="528"/>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156" t="s">
        <v>92</v>
      </c>
      <c r="B6" s="156" t="s">
        <v>92</v>
      </c>
      <c r="C6" s="156" t="s">
        <v>92</v>
      </c>
      <c r="D6" s="156">
        <v>1</v>
      </c>
      <c r="E6" s="156">
        <v>2</v>
      </c>
      <c r="F6" s="156">
        <v>3</v>
      </c>
      <c r="G6" s="156">
        <v>4</v>
      </c>
      <c r="H6" s="156">
        <v>5</v>
      </c>
      <c r="I6" s="156">
        <v>6</v>
      </c>
      <c r="J6" s="156">
        <v>7</v>
      </c>
      <c r="K6" s="156">
        <v>8</v>
      </c>
      <c r="L6" s="156">
        <v>9</v>
      </c>
      <c r="M6" s="173">
        <v>10</v>
      </c>
      <c r="N6" s="174">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149" customFormat="1" ht="23.25" customHeight="1">
      <c r="A7" s="157" t="s">
        <v>243</v>
      </c>
      <c r="B7" s="158" t="s">
        <v>228</v>
      </c>
      <c r="C7" s="159" t="s">
        <v>244</v>
      </c>
      <c r="D7" s="160">
        <f>SUM(F7:N7)</f>
        <v>25.5</v>
      </c>
      <c r="E7" s="161">
        <f>SUM(F7:G7)</f>
        <v>25.5</v>
      </c>
      <c r="F7" s="162">
        <v>25.5</v>
      </c>
      <c r="G7" s="163"/>
      <c r="H7" s="163"/>
      <c r="I7" s="163"/>
      <c r="J7" s="163"/>
      <c r="K7" s="163"/>
      <c r="L7" s="175"/>
      <c r="M7" s="176"/>
      <c r="N7" s="175"/>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row>
    <row r="8" spans="1:255" ht="22.5" customHeight="1">
      <c r="A8" s="164"/>
      <c r="B8" s="165"/>
      <c r="C8" s="165"/>
      <c r="D8" s="165"/>
      <c r="E8" s="165"/>
      <c r="F8" s="164"/>
      <c r="G8" s="166"/>
      <c r="H8" s="165"/>
      <c r="I8" s="165"/>
      <c r="J8" s="165"/>
      <c r="K8" s="165"/>
      <c r="L8" s="165"/>
      <c r="M8" s="165"/>
      <c r="N8" s="165"/>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165"/>
      <c r="B9" s="165"/>
      <c r="C9" s="165"/>
      <c r="D9" s="165"/>
      <c r="E9" s="165"/>
      <c r="F9" s="165"/>
      <c r="G9" s="165"/>
      <c r="H9" s="165"/>
      <c r="I9" s="165"/>
      <c r="J9" s="165"/>
      <c r="K9" s="165"/>
      <c r="L9" s="165"/>
      <c r="M9" s="165"/>
      <c r="N9" s="165"/>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165"/>
      <c r="B10" s="165"/>
      <c r="C10" s="165"/>
      <c r="D10" s="167"/>
      <c r="E10" s="165"/>
      <c r="F10" s="167"/>
      <c r="G10" s="165"/>
      <c r="H10" s="165"/>
      <c r="I10" s="165"/>
      <c r="J10" s="165"/>
      <c r="K10" s="165"/>
      <c r="L10" s="165"/>
      <c r="M10" s="165"/>
      <c r="N10" s="165"/>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165"/>
      <c r="B11" s="165"/>
      <c r="C11" s="165"/>
      <c r="D11" s="165"/>
      <c r="E11" s="165"/>
      <c r="F11" s="165"/>
      <c r="G11" s="165"/>
      <c r="H11" s="165"/>
      <c r="I11" s="165"/>
      <c r="J11" s="165"/>
      <c r="K11" s="165"/>
      <c r="L11" s="165"/>
      <c r="M11" s="165"/>
      <c r="N11" s="165"/>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165"/>
      <c r="B12" s="165"/>
      <c r="C12" s="165"/>
      <c r="D12" s="165"/>
      <c r="E12" s="165"/>
      <c r="F12" s="165"/>
      <c r="G12" s="165"/>
      <c r="H12" s="165"/>
      <c r="I12" s="165"/>
      <c r="J12" s="165"/>
      <c r="K12" s="165"/>
      <c r="L12" s="165"/>
      <c r="M12" s="165"/>
      <c r="N12" s="167"/>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165"/>
      <c r="B13" s="165"/>
      <c r="C13" s="165"/>
      <c r="D13" s="167"/>
      <c r="E13" s="167"/>
      <c r="F13" s="165"/>
      <c r="G13" s="165"/>
      <c r="H13" s="165"/>
      <c r="I13" s="167"/>
      <c r="J13" s="165"/>
      <c r="K13" s="165"/>
      <c r="L13" s="165"/>
      <c r="M13" s="165"/>
      <c r="N13" s="167"/>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165"/>
      <c r="B14" s="165"/>
      <c r="C14" s="168"/>
      <c r="D14" s="167"/>
      <c r="E14" s="167"/>
      <c r="F14" s="167"/>
      <c r="G14" s="165"/>
      <c r="H14" s="167"/>
      <c r="I14" s="167"/>
      <c r="J14" s="165"/>
      <c r="K14" s="165"/>
      <c r="L14" s="167"/>
      <c r="M14" s="165"/>
      <c r="N14" s="167"/>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167"/>
      <c r="B15" s="167"/>
      <c r="C15" s="165"/>
      <c r="D15" s="167"/>
      <c r="E15" s="167"/>
      <c r="F15" s="167"/>
      <c r="G15" s="165"/>
      <c r="H15" s="167"/>
      <c r="I15" s="167"/>
      <c r="J15" s="165"/>
      <c r="K15" s="167"/>
      <c r="L15" s="167"/>
      <c r="M15" s="167"/>
      <c r="N15" s="167"/>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2.5" customHeight="1">
      <c r="A16" s="167"/>
      <c r="B16" s="167"/>
      <c r="C16" s="167"/>
      <c r="D16" s="167"/>
      <c r="E16" s="167"/>
      <c r="F16" s="167"/>
      <c r="G16" s="165"/>
      <c r="H16" s="167"/>
      <c r="I16" s="167"/>
      <c r="J16" s="167"/>
      <c r="K16" s="167"/>
      <c r="L16" s="167"/>
      <c r="M16" s="167"/>
      <c r="N16" s="167"/>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5:255" ht="22.5" customHeight="1">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5:255" ht="22.5" customHeight="1">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2.5" customHeight="1">
      <c r="A19" s="167"/>
      <c r="B19" s="167"/>
      <c r="C19" s="167"/>
      <c r="D19" s="167"/>
      <c r="E19" s="167"/>
      <c r="F19" s="167"/>
      <c r="G19" s="167"/>
      <c r="H19" s="167"/>
      <c r="I19" s="165"/>
      <c r="J19" s="167"/>
      <c r="K19" s="167"/>
      <c r="L19" s="167"/>
      <c r="M19" s="167"/>
      <c r="N19" s="167"/>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sheet="1" formatCells="0" formatColumns="0" formatRows="0"/>
  <mergeCells count="14">
    <mergeCell ref="K4:K5"/>
    <mergeCell ref="L4:L5"/>
    <mergeCell ref="M4:M5"/>
    <mergeCell ref="N4:N5"/>
    <mergeCell ref="A2:N2"/>
    <mergeCell ref="A3:B3"/>
    <mergeCell ref="E4:G4"/>
    <mergeCell ref="A4:A5"/>
    <mergeCell ref="B4:B5"/>
    <mergeCell ref="C4:C5"/>
    <mergeCell ref="D4:D5"/>
    <mergeCell ref="H4:H5"/>
    <mergeCell ref="I4:I5"/>
    <mergeCell ref="J4:J5"/>
  </mergeCells>
  <printOptions horizontalCentered="1"/>
  <pageMargins left="0.75" right="0.75" top="0.7900000000000001" bottom="0.7900000000000001" header="0.39" footer="0.39"/>
  <pageSetup fitToHeight="1" fitToWidth="1" horizontalDpi="1200" verticalDpi="1200" orientation="landscape" paperSize="9" scale="55"/>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16"/>
  <sheetViews>
    <sheetView showGridLines="0" showZeros="0" workbookViewId="0" topLeftCell="A1">
      <selection activeCell="G7" sqref="G7"/>
    </sheetView>
  </sheetViews>
  <sheetFormatPr defaultColWidth="6.875" defaultRowHeight="12.75" customHeight="1"/>
  <cols>
    <col min="1" max="3" width="4.00390625" style="120" customWidth="1"/>
    <col min="4" max="4" width="9.625" style="120" customWidth="1"/>
    <col min="5" max="5" width="23.125" style="120" customWidth="1"/>
    <col min="6" max="6" width="8.875" style="120" customWidth="1"/>
    <col min="7" max="7" width="8.125" style="120" customWidth="1"/>
    <col min="8" max="10" width="7.125" style="120" customWidth="1"/>
    <col min="11" max="11" width="7.75390625" style="120" customWidth="1"/>
    <col min="12" max="19" width="7.125" style="120" customWidth="1"/>
    <col min="20" max="21" width="7.25390625" style="120" customWidth="1"/>
    <col min="22" max="16384" width="6.875" style="120" customWidth="1"/>
  </cols>
  <sheetData>
    <row r="1" spans="1:21" ht="24.75" customHeight="1">
      <c r="A1" s="121"/>
      <c r="B1" s="121"/>
      <c r="C1" s="121"/>
      <c r="D1" s="121"/>
      <c r="E1" s="121"/>
      <c r="F1" s="121"/>
      <c r="G1" s="121"/>
      <c r="H1" s="121"/>
      <c r="I1" s="121"/>
      <c r="J1" s="121"/>
      <c r="K1" s="121"/>
      <c r="L1" s="121"/>
      <c r="M1" s="121"/>
      <c r="N1" s="121"/>
      <c r="O1" s="121"/>
      <c r="P1" s="121"/>
      <c r="Q1" s="137"/>
      <c r="R1" s="137"/>
      <c r="S1" s="141"/>
      <c r="T1" s="141"/>
      <c r="U1" s="121" t="s">
        <v>245</v>
      </c>
    </row>
    <row r="2" spans="1:21" ht="24.75" customHeight="1">
      <c r="A2" s="529" t="s">
        <v>246</v>
      </c>
      <c r="B2" s="529"/>
      <c r="C2" s="529"/>
      <c r="D2" s="529"/>
      <c r="E2" s="529"/>
      <c r="F2" s="529"/>
      <c r="G2" s="529"/>
      <c r="H2" s="529"/>
      <c r="I2" s="529"/>
      <c r="J2" s="529"/>
      <c r="K2" s="529"/>
      <c r="L2" s="529"/>
      <c r="M2" s="529"/>
      <c r="N2" s="529"/>
      <c r="O2" s="529"/>
      <c r="P2" s="529"/>
      <c r="Q2" s="529"/>
      <c r="R2" s="529"/>
      <c r="S2" s="529"/>
      <c r="T2" s="529"/>
      <c r="U2" s="529"/>
    </row>
    <row r="3" spans="1:22" ht="24.75" customHeight="1">
      <c r="A3" s="530" t="str">
        <f>'项目明细表'!A3</f>
        <v>部门:岳阳县信访局</v>
      </c>
      <c r="B3" s="530"/>
      <c r="C3" s="530"/>
      <c r="D3" s="530"/>
      <c r="E3" s="530"/>
      <c r="F3" s="121"/>
      <c r="G3" s="121"/>
      <c r="H3" s="121"/>
      <c r="I3" s="121"/>
      <c r="J3" s="121"/>
      <c r="K3" s="121"/>
      <c r="L3" s="121"/>
      <c r="M3" s="121"/>
      <c r="N3" s="121"/>
      <c r="O3" s="121"/>
      <c r="P3" s="121"/>
      <c r="Q3" s="142"/>
      <c r="R3" s="142"/>
      <c r="S3" s="143"/>
      <c r="T3" s="531" t="s">
        <v>77</v>
      </c>
      <c r="U3" s="531"/>
      <c r="V3" s="144"/>
    </row>
    <row r="4" spans="1:22" ht="24.75" customHeight="1">
      <c r="A4" s="122" t="s">
        <v>103</v>
      </c>
      <c r="B4" s="122"/>
      <c r="C4" s="123"/>
      <c r="D4" s="535" t="s">
        <v>78</v>
      </c>
      <c r="E4" s="535" t="s">
        <v>96</v>
      </c>
      <c r="F4" s="536" t="s">
        <v>104</v>
      </c>
      <c r="G4" s="124" t="s">
        <v>105</v>
      </c>
      <c r="H4" s="122"/>
      <c r="I4" s="122"/>
      <c r="J4" s="123"/>
      <c r="K4" s="532" t="s">
        <v>106</v>
      </c>
      <c r="L4" s="533"/>
      <c r="M4" s="533"/>
      <c r="N4" s="533"/>
      <c r="O4" s="533"/>
      <c r="P4" s="533"/>
      <c r="Q4" s="533"/>
      <c r="R4" s="534"/>
      <c r="S4" s="539" t="s">
        <v>107</v>
      </c>
      <c r="T4" s="542" t="s">
        <v>108</v>
      </c>
      <c r="U4" s="542" t="s">
        <v>109</v>
      </c>
      <c r="V4" s="144"/>
    </row>
    <row r="5" spans="1:22" ht="24.75" customHeight="1">
      <c r="A5" s="532" t="s">
        <v>98</v>
      </c>
      <c r="B5" s="535" t="s">
        <v>99</v>
      </c>
      <c r="C5" s="535" t="s">
        <v>100</v>
      </c>
      <c r="D5" s="535"/>
      <c r="E5" s="535"/>
      <c r="F5" s="536"/>
      <c r="G5" s="535" t="s">
        <v>80</v>
      </c>
      <c r="H5" s="535" t="s">
        <v>110</v>
      </c>
      <c r="I5" s="535" t="s">
        <v>111</v>
      </c>
      <c r="J5" s="536" t="s">
        <v>112</v>
      </c>
      <c r="K5" s="537" t="s">
        <v>80</v>
      </c>
      <c r="L5" s="499" t="s">
        <v>113</v>
      </c>
      <c r="M5" s="499" t="s">
        <v>114</v>
      </c>
      <c r="N5" s="499" t="s">
        <v>115</v>
      </c>
      <c r="O5" s="499" t="s">
        <v>116</v>
      </c>
      <c r="P5" s="499" t="s">
        <v>117</v>
      </c>
      <c r="Q5" s="499" t="s">
        <v>118</v>
      </c>
      <c r="R5" s="499" t="s">
        <v>119</v>
      </c>
      <c r="S5" s="540"/>
      <c r="T5" s="542"/>
      <c r="U5" s="542"/>
      <c r="V5" s="144"/>
    </row>
    <row r="6" spans="1:21" ht="30.75" customHeight="1">
      <c r="A6" s="532"/>
      <c r="B6" s="535"/>
      <c r="C6" s="535"/>
      <c r="D6" s="535"/>
      <c r="E6" s="536"/>
      <c r="F6" s="125" t="s">
        <v>97</v>
      </c>
      <c r="G6" s="535"/>
      <c r="H6" s="535"/>
      <c r="I6" s="535"/>
      <c r="J6" s="536"/>
      <c r="K6" s="538"/>
      <c r="L6" s="499"/>
      <c r="M6" s="499"/>
      <c r="N6" s="499"/>
      <c r="O6" s="499"/>
      <c r="P6" s="499"/>
      <c r="Q6" s="499"/>
      <c r="R6" s="499"/>
      <c r="S6" s="541"/>
      <c r="T6" s="542"/>
      <c r="U6" s="542"/>
    </row>
    <row r="7" spans="1:21" ht="24.75" customHeight="1">
      <c r="A7" s="126" t="s">
        <v>92</v>
      </c>
      <c r="B7" s="126" t="s">
        <v>92</v>
      </c>
      <c r="C7" s="126" t="s">
        <v>92</v>
      </c>
      <c r="D7" s="126" t="s">
        <v>92</v>
      </c>
      <c r="E7" s="126" t="s">
        <v>92</v>
      </c>
      <c r="F7" s="127">
        <v>1</v>
      </c>
      <c r="G7" s="126">
        <v>2</v>
      </c>
      <c r="H7" s="126">
        <v>3</v>
      </c>
      <c r="I7" s="126">
        <v>4</v>
      </c>
      <c r="J7" s="126">
        <v>5</v>
      </c>
      <c r="K7" s="126">
        <v>6</v>
      </c>
      <c r="L7" s="126">
        <v>7</v>
      </c>
      <c r="M7" s="126">
        <v>8</v>
      </c>
      <c r="N7" s="126">
        <v>9</v>
      </c>
      <c r="O7" s="126">
        <v>10</v>
      </c>
      <c r="P7" s="126">
        <v>11</v>
      </c>
      <c r="Q7" s="126">
        <v>12</v>
      </c>
      <c r="R7" s="126">
        <v>13</v>
      </c>
      <c r="S7" s="126">
        <v>14</v>
      </c>
      <c r="T7" s="127">
        <v>15</v>
      </c>
      <c r="U7" s="127">
        <v>16</v>
      </c>
    </row>
    <row r="8" spans="1:21" s="119" customFormat="1" ht="24.75" customHeight="1">
      <c r="A8" s="128"/>
      <c r="B8" s="128"/>
      <c r="C8" s="129"/>
      <c r="D8" s="130"/>
      <c r="E8" s="131"/>
      <c r="F8" s="132"/>
      <c r="G8" s="133"/>
      <c r="H8" s="133"/>
      <c r="I8" s="133"/>
      <c r="J8" s="133"/>
      <c r="K8" s="133"/>
      <c r="L8" s="133"/>
      <c r="M8" s="140"/>
      <c r="N8" s="133"/>
      <c r="O8" s="133"/>
      <c r="P8" s="133"/>
      <c r="Q8" s="133"/>
      <c r="R8" s="133"/>
      <c r="S8" s="145"/>
      <c r="T8" s="145"/>
      <c r="U8" s="146"/>
    </row>
    <row r="9" spans="1:21" ht="24.75" customHeight="1">
      <c r="A9" s="134"/>
      <c r="B9" s="134"/>
      <c r="C9" s="134"/>
      <c r="D9" s="134"/>
      <c r="E9" s="135" t="s">
        <v>247</v>
      </c>
      <c r="F9" s="136"/>
      <c r="G9" s="136"/>
      <c r="H9" s="136"/>
      <c r="I9" s="136"/>
      <c r="J9" s="136"/>
      <c r="K9" s="136"/>
      <c r="L9" s="136"/>
      <c r="M9" s="136"/>
      <c r="N9" s="136"/>
      <c r="O9" s="136"/>
      <c r="P9" s="136"/>
      <c r="Q9" s="136"/>
      <c r="R9" s="136"/>
      <c r="S9" s="147"/>
      <c r="T9" s="147"/>
      <c r="U9" s="147"/>
    </row>
    <row r="10" spans="1:21" ht="18.75" customHeight="1">
      <c r="A10" s="134"/>
      <c r="B10" s="134"/>
      <c r="C10" s="134"/>
      <c r="D10" s="134"/>
      <c r="E10" s="135"/>
      <c r="F10" s="136"/>
      <c r="G10" s="137"/>
      <c r="H10" s="136"/>
      <c r="I10" s="136"/>
      <c r="J10" s="136"/>
      <c r="K10" s="136"/>
      <c r="L10" s="136"/>
      <c r="M10" s="136"/>
      <c r="N10" s="136"/>
      <c r="O10" s="136"/>
      <c r="P10" s="136"/>
      <c r="Q10" s="136"/>
      <c r="R10" s="136"/>
      <c r="S10" s="147"/>
      <c r="T10" s="147"/>
      <c r="U10" s="147"/>
    </row>
    <row r="11" spans="1:21" ht="18.75" customHeight="1">
      <c r="A11" s="138"/>
      <c r="B11" s="134"/>
      <c r="C11" s="134"/>
      <c r="D11" s="134"/>
      <c r="E11" s="135"/>
      <c r="F11" s="136"/>
      <c r="G11" s="137"/>
      <c r="H11" s="136"/>
      <c r="I11" s="136"/>
      <c r="J11" s="136"/>
      <c r="K11" s="136"/>
      <c r="L11" s="136"/>
      <c r="M11" s="136"/>
      <c r="N11" s="136"/>
      <c r="O11" s="136"/>
      <c r="P11" s="136"/>
      <c r="Q11" s="136"/>
      <c r="R11" s="136"/>
      <c r="S11" s="147"/>
      <c r="T11" s="147"/>
      <c r="U11" s="147"/>
    </row>
    <row r="12" spans="1:21" ht="18.75" customHeight="1">
      <c r="A12" s="138"/>
      <c r="B12" s="134"/>
      <c r="C12" s="134"/>
      <c r="D12" s="134"/>
      <c r="E12" s="135"/>
      <c r="F12" s="136"/>
      <c r="G12" s="136"/>
      <c r="H12" s="136"/>
      <c r="I12" s="136"/>
      <c r="J12" s="136"/>
      <c r="K12" s="136"/>
      <c r="L12" s="136"/>
      <c r="M12" s="136"/>
      <c r="N12" s="136"/>
      <c r="O12" s="136"/>
      <c r="P12" s="136"/>
      <c r="Q12" s="136"/>
      <c r="R12" s="136"/>
      <c r="S12" s="147"/>
      <c r="T12" s="147"/>
      <c r="U12" s="148"/>
    </row>
    <row r="13" spans="1:21" ht="18.75" customHeight="1">
      <c r="A13" s="138"/>
      <c r="B13" s="138"/>
      <c r="C13" s="134"/>
      <c r="D13" s="134"/>
      <c r="E13" s="135"/>
      <c r="F13" s="136"/>
      <c r="G13" s="136"/>
      <c r="H13" s="136"/>
      <c r="I13" s="136"/>
      <c r="J13" s="136"/>
      <c r="K13" s="136"/>
      <c r="L13" s="136"/>
      <c r="M13" s="136"/>
      <c r="N13" s="136"/>
      <c r="O13" s="136"/>
      <c r="P13" s="136"/>
      <c r="Q13" s="136"/>
      <c r="R13" s="136"/>
      <c r="S13" s="147"/>
      <c r="T13" s="147"/>
      <c r="U13" s="148"/>
    </row>
    <row r="14" spans="1:21" ht="18.75" customHeight="1">
      <c r="A14" s="138"/>
      <c r="B14" s="138"/>
      <c r="C14" s="138"/>
      <c r="D14" s="134"/>
      <c r="E14" s="135"/>
      <c r="F14" s="136"/>
      <c r="G14" s="136"/>
      <c r="H14" s="136"/>
      <c r="I14" s="136"/>
      <c r="J14" s="136"/>
      <c r="K14" s="136"/>
      <c r="L14" s="136"/>
      <c r="M14" s="136"/>
      <c r="N14" s="136"/>
      <c r="O14" s="136"/>
      <c r="P14" s="136"/>
      <c r="Q14" s="136"/>
      <c r="R14" s="136"/>
      <c r="S14" s="147"/>
      <c r="T14" s="147"/>
      <c r="U14" s="148"/>
    </row>
    <row r="15" spans="1:21" ht="18.75" customHeight="1">
      <c r="A15" s="138"/>
      <c r="B15" s="138"/>
      <c r="C15" s="138"/>
      <c r="D15" s="134"/>
      <c r="E15" s="135"/>
      <c r="F15" s="136"/>
      <c r="G15" s="136"/>
      <c r="H15" s="136"/>
      <c r="I15" s="136"/>
      <c r="J15" s="136"/>
      <c r="K15" s="136"/>
      <c r="L15" s="136"/>
      <c r="M15" s="136"/>
      <c r="N15" s="136"/>
      <c r="O15" s="136"/>
      <c r="P15" s="136"/>
      <c r="Q15" s="136"/>
      <c r="R15" s="136"/>
      <c r="S15" s="147"/>
      <c r="T15" s="148"/>
      <c r="U15" s="148"/>
    </row>
    <row r="16" spans="1:21" ht="18.75" customHeight="1">
      <c r="A16" s="138"/>
      <c r="B16" s="138"/>
      <c r="C16" s="138"/>
      <c r="D16" s="138"/>
      <c r="E16" s="139"/>
      <c r="F16" s="136"/>
      <c r="G16" s="137"/>
      <c r="H16" s="137"/>
      <c r="I16" s="137"/>
      <c r="J16" s="137"/>
      <c r="K16" s="137"/>
      <c r="L16" s="137"/>
      <c r="M16" s="137"/>
      <c r="N16" s="137"/>
      <c r="O16" s="137"/>
      <c r="P16" s="136"/>
      <c r="Q16" s="136"/>
      <c r="R16" s="136"/>
      <c r="S16" s="148"/>
      <c r="T16" s="148"/>
      <c r="U16" s="148"/>
    </row>
  </sheetData>
  <sheetProtection sheet="1" formatCells="0" formatColumns="0" formatRows="0"/>
  <mergeCells count="25">
    <mergeCell ref="S4:S6"/>
    <mergeCell ref="T4:T6"/>
    <mergeCell ref="U4:U6"/>
    <mergeCell ref="O5:O6"/>
    <mergeCell ref="P5:P6"/>
    <mergeCell ref="Q5:Q6"/>
    <mergeCell ref="R5:R6"/>
    <mergeCell ref="K5:K6"/>
    <mergeCell ref="L5:L6"/>
    <mergeCell ref="M5:M6"/>
    <mergeCell ref="N5:N6"/>
    <mergeCell ref="A5:A6"/>
    <mergeCell ref="B5:B6"/>
    <mergeCell ref="C5:C6"/>
    <mergeCell ref="D4:D6"/>
    <mergeCell ref="A2:U2"/>
    <mergeCell ref="A3:E3"/>
    <mergeCell ref="T3:U3"/>
    <mergeCell ref="K4:R4"/>
    <mergeCell ref="E4:E6"/>
    <mergeCell ref="F4:F5"/>
    <mergeCell ref="G5:G6"/>
    <mergeCell ref="H5:H6"/>
    <mergeCell ref="I5:I6"/>
    <mergeCell ref="J5:J6"/>
  </mergeCells>
  <printOptions horizontalCentered="1"/>
  <pageMargins left="0.75" right="0.75" top="0.7900000000000001" bottom="0.7900000000000001" header="0.39" footer="0.39"/>
  <pageSetup fitToHeight="1" fitToWidth="1" horizontalDpi="1200" verticalDpi="1200" orientation="landscape" paperSize="9" scale="55"/>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A3" sqref="A3:F3"/>
    </sheetView>
  </sheetViews>
  <sheetFormatPr defaultColWidth="9.00390625" defaultRowHeight="14.25"/>
  <cols>
    <col min="1" max="1" width="3.875" style="0" customWidth="1"/>
    <col min="2" max="3" width="4.375" style="0" customWidth="1"/>
    <col min="4" max="4" width="7.25390625" style="0" customWidth="1"/>
    <col min="5" max="5" width="16.875" style="0" customWidth="1"/>
    <col min="6" max="6" width="10.625" style="0" customWidth="1"/>
    <col min="7" max="21" width="7.25390625" style="0" customWidth="1"/>
  </cols>
  <sheetData>
    <row r="1" spans="1:21" ht="14.25" customHeight="1">
      <c r="A1" s="41"/>
      <c r="B1" s="41"/>
      <c r="C1" s="41"/>
      <c r="D1" s="41"/>
      <c r="E1" s="41"/>
      <c r="F1" s="41"/>
      <c r="G1" s="41"/>
      <c r="H1" s="41"/>
      <c r="I1" s="41"/>
      <c r="J1" s="41"/>
      <c r="K1" s="41"/>
      <c r="L1" s="41"/>
      <c r="M1" s="41"/>
      <c r="N1" s="41"/>
      <c r="O1" s="41"/>
      <c r="P1" s="41"/>
      <c r="Q1" s="41"/>
      <c r="R1" s="41"/>
      <c r="S1" s="41"/>
      <c r="T1" s="41"/>
      <c r="U1" s="51" t="s">
        <v>248</v>
      </c>
    </row>
    <row r="2" spans="1:21" ht="24.75" customHeight="1">
      <c r="A2" s="458" t="s">
        <v>249</v>
      </c>
      <c r="B2" s="458"/>
      <c r="C2" s="458"/>
      <c r="D2" s="458"/>
      <c r="E2" s="458"/>
      <c r="F2" s="458"/>
      <c r="G2" s="458"/>
      <c r="H2" s="458"/>
      <c r="I2" s="458"/>
      <c r="J2" s="458"/>
      <c r="K2" s="458"/>
      <c r="L2" s="458"/>
      <c r="M2" s="458"/>
      <c r="N2" s="458"/>
      <c r="O2" s="458"/>
      <c r="P2" s="458"/>
      <c r="Q2" s="458"/>
      <c r="R2" s="458"/>
      <c r="S2" s="458"/>
      <c r="T2" s="458"/>
      <c r="U2" s="458"/>
    </row>
    <row r="3" spans="1:21" ht="19.5" customHeight="1">
      <c r="A3" s="543" t="str">
        <f>'政府性基金'!A3</f>
        <v>部门:岳阳县信访局</v>
      </c>
      <c r="B3" s="543"/>
      <c r="C3" s="543"/>
      <c r="D3" s="543"/>
      <c r="E3" s="543"/>
      <c r="F3" s="543"/>
      <c r="G3" s="117"/>
      <c r="H3" s="41"/>
      <c r="I3" s="41"/>
      <c r="J3" s="41"/>
      <c r="K3" s="41"/>
      <c r="L3" s="41"/>
      <c r="M3" s="41"/>
      <c r="N3" s="41"/>
      <c r="O3" s="41"/>
      <c r="P3" s="41"/>
      <c r="Q3" s="41"/>
      <c r="R3" s="41"/>
      <c r="S3" s="41"/>
      <c r="T3" s="544" t="s">
        <v>77</v>
      </c>
      <c r="U3" s="544"/>
    </row>
    <row r="4" spans="1:21" ht="27.75" customHeight="1">
      <c r="A4" s="486" t="s">
        <v>103</v>
      </c>
      <c r="B4" s="486"/>
      <c r="C4" s="486"/>
      <c r="D4" s="466" t="s">
        <v>122</v>
      </c>
      <c r="E4" s="466" t="s">
        <v>123</v>
      </c>
      <c r="F4" s="466" t="s">
        <v>97</v>
      </c>
      <c r="G4" s="466" t="s">
        <v>124</v>
      </c>
      <c r="H4" s="466" t="s">
        <v>125</v>
      </c>
      <c r="I4" s="466" t="s">
        <v>126</v>
      </c>
      <c r="J4" s="466" t="s">
        <v>127</v>
      </c>
      <c r="K4" s="466" t="s">
        <v>128</v>
      </c>
      <c r="L4" s="466" t="s">
        <v>129</v>
      </c>
      <c r="M4" s="466" t="s">
        <v>114</v>
      </c>
      <c r="N4" s="466" t="s">
        <v>130</v>
      </c>
      <c r="O4" s="466" t="s">
        <v>112</v>
      </c>
      <c r="P4" s="466" t="s">
        <v>116</v>
      </c>
      <c r="Q4" s="466" t="s">
        <v>115</v>
      </c>
      <c r="R4" s="466" t="s">
        <v>131</v>
      </c>
      <c r="S4" s="466" t="s">
        <v>132</v>
      </c>
      <c r="T4" s="466" t="s">
        <v>133</v>
      </c>
      <c r="U4" s="466" t="s">
        <v>119</v>
      </c>
    </row>
    <row r="5" spans="1:21" ht="13.5" customHeight="1">
      <c r="A5" s="466" t="s">
        <v>98</v>
      </c>
      <c r="B5" s="466" t="s">
        <v>99</v>
      </c>
      <c r="C5" s="466" t="s">
        <v>100</v>
      </c>
      <c r="D5" s="466"/>
      <c r="E5" s="466"/>
      <c r="F5" s="466"/>
      <c r="G5" s="466"/>
      <c r="H5" s="466"/>
      <c r="I5" s="466"/>
      <c r="J5" s="466"/>
      <c r="K5" s="466"/>
      <c r="L5" s="466"/>
      <c r="M5" s="466"/>
      <c r="N5" s="466"/>
      <c r="O5" s="466"/>
      <c r="P5" s="466"/>
      <c r="Q5" s="466"/>
      <c r="R5" s="466"/>
      <c r="S5" s="466"/>
      <c r="T5" s="466"/>
      <c r="U5" s="466"/>
    </row>
    <row r="6" spans="1:21" ht="18" customHeight="1">
      <c r="A6" s="466"/>
      <c r="B6" s="466"/>
      <c r="C6" s="466"/>
      <c r="D6" s="466"/>
      <c r="E6" s="466"/>
      <c r="F6" s="466"/>
      <c r="G6" s="466"/>
      <c r="H6" s="466"/>
      <c r="I6" s="466"/>
      <c r="J6" s="466"/>
      <c r="K6" s="466"/>
      <c r="L6" s="466"/>
      <c r="M6" s="466"/>
      <c r="N6" s="466"/>
      <c r="O6" s="466"/>
      <c r="P6" s="466"/>
      <c r="Q6" s="466"/>
      <c r="R6" s="466"/>
      <c r="S6" s="466"/>
      <c r="T6" s="466"/>
      <c r="U6" s="466"/>
    </row>
    <row r="7" spans="1:21" s="22" customFormat="1" ht="29.25" customHeight="1">
      <c r="A7" s="88"/>
      <c r="B7" s="88"/>
      <c r="C7" s="88"/>
      <c r="D7" s="88"/>
      <c r="E7" s="46"/>
      <c r="F7" s="118"/>
      <c r="G7" s="89"/>
      <c r="H7" s="89"/>
      <c r="I7" s="89"/>
      <c r="J7" s="89"/>
      <c r="K7" s="89"/>
      <c r="L7" s="89"/>
      <c r="M7" s="89"/>
      <c r="N7" s="89"/>
      <c r="O7" s="89"/>
      <c r="P7" s="89"/>
      <c r="Q7" s="89"/>
      <c r="R7" s="89"/>
      <c r="S7" s="89"/>
      <c r="T7" s="89"/>
      <c r="U7" s="89"/>
    </row>
    <row r="8" ht="14.25">
      <c r="E8" t="s">
        <v>247</v>
      </c>
    </row>
  </sheetData>
  <sheetProtection sheet="1" formatCells="0" formatColumns="0" formatRows="0"/>
  <mergeCells count="25">
    <mergeCell ref="S4:S6"/>
    <mergeCell ref="T4:T6"/>
    <mergeCell ref="U4:U6"/>
    <mergeCell ref="O4:O6"/>
    <mergeCell ref="P4:P6"/>
    <mergeCell ref="Q4:Q6"/>
    <mergeCell ref="R4:R6"/>
    <mergeCell ref="K4:K6"/>
    <mergeCell ref="L4:L6"/>
    <mergeCell ref="M4:M6"/>
    <mergeCell ref="N4:N6"/>
    <mergeCell ref="A5:A6"/>
    <mergeCell ref="B5:B6"/>
    <mergeCell ref="C5:C6"/>
    <mergeCell ref="D4:D6"/>
    <mergeCell ref="A2:U2"/>
    <mergeCell ref="A3:F3"/>
    <mergeCell ref="T3:U3"/>
    <mergeCell ref="A4:C4"/>
    <mergeCell ref="E4:E6"/>
    <mergeCell ref="F4:F6"/>
    <mergeCell ref="G4:G6"/>
    <mergeCell ref="H4:H6"/>
    <mergeCell ref="I4:I6"/>
    <mergeCell ref="J4:J6"/>
  </mergeCells>
  <printOptions horizontalCentered="1"/>
  <pageMargins left="0.75" right="0.75" top="0.7900000000000001" bottom="0.7900000000000001" header="0.39" footer="0.39"/>
  <pageSetup fitToHeight="1" fitToWidth="1" horizontalDpi="1200" verticalDpi="1200" orientation="landscape" paperSize="9" scale="55"/>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17"/>
  <sheetViews>
    <sheetView showGridLines="0" showZeros="0" workbookViewId="0" topLeftCell="A1">
      <selection activeCell="I14" sqref="I14"/>
    </sheetView>
  </sheetViews>
  <sheetFormatPr defaultColWidth="6.875" defaultRowHeight="12.75" customHeight="1"/>
  <cols>
    <col min="1" max="3" width="4.00390625" style="91" customWidth="1"/>
    <col min="4" max="4" width="9.625" style="91" customWidth="1"/>
    <col min="5" max="5" width="22.50390625" style="91" customWidth="1"/>
    <col min="6" max="7" width="8.50390625" style="91" customWidth="1"/>
    <col min="8" max="10" width="7.25390625" style="91" customWidth="1"/>
    <col min="11" max="11" width="8.50390625" style="91" customWidth="1"/>
    <col min="12" max="19" width="7.25390625" style="91" customWidth="1"/>
    <col min="20" max="21" width="7.75390625" style="91" customWidth="1"/>
    <col min="22" max="16384" width="6.875" style="91" customWidth="1"/>
  </cols>
  <sheetData>
    <row r="1" spans="1:21" ht="24.75" customHeight="1">
      <c r="A1" s="92"/>
      <c r="B1" s="92"/>
      <c r="C1" s="92"/>
      <c r="D1" s="92"/>
      <c r="E1" s="92"/>
      <c r="F1" s="92"/>
      <c r="G1" s="92"/>
      <c r="H1" s="92"/>
      <c r="I1" s="92"/>
      <c r="J1" s="92"/>
      <c r="K1" s="92"/>
      <c r="L1" s="92"/>
      <c r="M1" s="92"/>
      <c r="N1" s="92"/>
      <c r="O1" s="92"/>
      <c r="P1" s="92"/>
      <c r="Q1" s="107"/>
      <c r="R1" s="107"/>
      <c r="S1" s="109"/>
      <c r="T1" s="109"/>
      <c r="U1" s="92" t="s">
        <v>250</v>
      </c>
    </row>
    <row r="2" spans="1:21" ht="24.75" customHeight="1">
      <c r="A2" s="545" t="s">
        <v>251</v>
      </c>
      <c r="B2" s="545"/>
      <c r="C2" s="545"/>
      <c r="D2" s="545"/>
      <c r="E2" s="545"/>
      <c r="F2" s="545"/>
      <c r="G2" s="545"/>
      <c r="H2" s="545"/>
      <c r="I2" s="545"/>
      <c r="J2" s="545"/>
      <c r="K2" s="545"/>
      <c r="L2" s="545"/>
      <c r="M2" s="545"/>
      <c r="N2" s="545"/>
      <c r="O2" s="545"/>
      <c r="P2" s="545"/>
      <c r="Q2" s="545"/>
      <c r="R2" s="545"/>
      <c r="S2" s="545"/>
      <c r="T2" s="545"/>
      <c r="U2" s="545"/>
    </row>
    <row r="3" spans="1:22" ht="24.75" customHeight="1">
      <c r="A3" s="546" t="str">
        <f>'项目明细表'!A3</f>
        <v>部门:岳阳县信访局</v>
      </c>
      <c r="B3" s="546"/>
      <c r="C3" s="546"/>
      <c r="D3" s="546"/>
      <c r="E3" s="546"/>
      <c r="F3" s="92"/>
      <c r="G3" s="92"/>
      <c r="H3" s="92"/>
      <c r="I3" s="92"/>
      <c r="J3" s="92"/>
      <c r="K3" s="92"/>
      <c r="L3" s="92"/>
      <c r="M3" s="92"/>
      <c r="N3" s="92"/>
      <c r="O3" s="92"/>
      <c r="P3" s="92"/>
      <c r="Q3" s="110"/>
      <c r="R3" s="110"/>
      <c r="S3" s="111"/>
      <c r="T3" s="547" t="s">
        <v>77</v>
      </c>
      <c r="U3" s="547"/>
      <c r="V3" s="112"/>
    </row>
    <row r="4" spans="1:22" ht="24.75" customHeight="1">
      <c r="A4" s="548" t="s">
        <v>103</v>
      </c>
      <c r="B4" s="548"/>
      <c r="C4" s="548"/>
      <c r="D4" s="550" t="s">
        <v>78</v>
      </c>
      <c r="E4" s="549" t="s">
        <v>96</v>
      </c>
      <c r="F4" s="549" t="s">
        <v>104</v>
      </c>
      <c r="G4" s="548" t="s">
        <v>105</v>
      </c>
      <c r="H4" s="548"/>
      <c r="I4" s="548"/>
      <c r="J4" s="549"/>
      <c r="K4" s="549" t="s">
        <v>106</v>
      </c>
      <c r="L4" s="550"/>
      <c r="M4" s="550"/>
      <c r="N4" s="550"/>
      <c r="O4" s="550"/>
      <c r="P4" s="550"/>
      <c r="Q4" s="550"/>
      <c r="R4" s="551"/>
      <c r="S4" s="555" t="s">
        <v>107</v>
      </c>
      <c r="T4" s="556" t="s">
        <v>108</v>
      </c>
      <c r="U4" s="556" t="s">
        <v>109</v>
      </c>
      <c r="V4" s="112"/>
    </row>
    <row r="5" spans="1:22" ht="24.75" customHeight="1">
      <c r="A5" s="552" t="s">
        <v>98</v>
      </c>
      <c r="B5" s="552" t="s">
        <v>99</v>
      </c>
      <c r="C5" s="552" t="s">
        <v>100</v>
      </c>
      <c r="D5" s="549"/>
      <c r="E5" s="549"/>
      <c r="F5" s="548"/>
      <c r="G5" s="552" t="s">
        <v>80</v>
      </c>
      <c r="H5" s="552" t="s">
        <v>110</v>
      </c>
      <c r="I5" s="552" t="s">
        <v>111</v>
      </c>
      <c r="J5" s="553" t="s">
        <v>112</v>
      </c>
      <c r="K5" s="554" t="s">
        <v>80</v>
      </c>
      <c r="L5" s="499" t="s">
        <v>113</v>
      </c>
      <c r="M5" s="499" t="s">
        <v>114</v>
      </c>
      <c r="N5" s="499" t="s">
        <v>115</v>
      </c>
      <c r="O5" s="499" t="s">
        <v>116</v>
      </c>
      <c r="P5" s="499" t="s">
        <v>117</v>
      </c>
      <c r="Q5" s="499" t="s">
        <v>118</v>
      </c>
      <c r="R5" s="499" t="s">
        <v>119</v>
      </c>
      <c r="S5" s="556"/>
      <c r="T5" s="556"/>
      <c r="U5" s="556"/>
      <c r="V5" s="112"/>
    </row>
    <row r="6" spans="1:21" ht="30.75" customHeight="1">
      <c r="A6" s="549"/>
      <c r="B6" s="549"/>
      <c r="C6" s="549"/>
      <c r="D6" s="549"/>
      <c r="E6" s="548"/>
      <c r="F6" s="93" t="s">
        <v>97</v>
      </c>
      <c r="G6" s="549"/>
      <c r="H6" s="549"/>
      <c r="I6" s="549"/>
      <c r="J6" s="548"/>
      <c r="K6" s="550"/>
      <c r="L6" s="499"/>
      <c r="M6" s="499"/>
      <c r="N6" s="499"/>
      <c r="O6" s="499"/>
      <c r="P6" s="499"/>
      <c r="Q6" s="499"/>
      <c r="R6" s="499"/>
      <c r="S6" s="556"/>
      <c r="T6" s="556"/>
      <c r="U6" s="556"/>
    </row>
    <row r="7" spans="1:21" ht="24.75" customHeight="1">
      <c r="A7" s="94" t="s">
        <v>92</v>
      </c>
      <c r="B7" s="94" t="s">
        <v>92</v>
      </c>
      <c r="C7" s="94" t="s">
        <v>92</v>
      </c>
      <c r="D7" s="94" t="s">
        <v>92</v>
      </c>
      <c r="E7" s="94" t="s">
        <v>92</v>
      </c>
      <c r="F7" s="95">
        <v>1</v>
      </c>
      <c r="G7" s="94">
        <v>2</v>
      </c>
      <c r="H7" s="94">
        <v>3</v>
      </c>
      <c r="I7" s="94">
        <v>4</v>
      </c>
      <c r="J7" s="94">
        <v>5</v>
      </c>
      <c r="K7" s="94">
        <v>6</v>
      </c>
      <c r="L7" s="94">
        <v>7</v>
      </c>
      <c r="M7" s="94">
        <v>8</v>
      </c>
      <c r="N7" s="94">
        <v>9</v>
      </c>
      <c r="O7" s="94">
        <v>10</v>
      </c>
      <c r="P7" s="94">
        <v>11</v>
      </c>
      <c r="Q7" s="94">
        <v>12</v>
      </c>
      <c r="R7" s="94">
        <v>13</v>
      </c>
      <c r="S7" s="94">
        <v>14</v>
      </c>
      <c r="T7" s="95">
        <v>15</v>
      </c>
      <c r="U7" s="95">
        <v>16</v>
      </c>
    </row>
    <row r="8" spans="1:21" s="90" customFormat="1" ht="24.75" customHeight="1">
      <c r="A8" s="96"/>
      <c r="B8" s="96"/>
      <c r="C8" s="97"/>
      <c r="D8" s="98"/>
      <c r="E8" s="99"/>
      <c r="F8" s="100"/>
      <c r="G8" s="101"/>
      <c r="H8" s="102"/>
      <c r="I8" s="102"/>
      <c r="J8" s="102"/>
      <c r="K8" s="102"/>
      <c r="L8" s="102"/>
      <c r="M8" s="102"/>
      <c r="N8" s="102"/>
      <c r="O8" s="102"/>
      <c r="P8" s="102"/>
      <c r="Q8" s="102"/>
      <c r="R8" s="102"/>
      <c r="S8" s="113"/>
      <c r="T8" s="113"/>
      <c r="U8" s="114"/>
    </row>
    <row r="9" spans="1:21" ht="27" customHeight="1">
      <c r="A9" s="103"/>
      <c r="B9" s="103"/>
      <c r="C9" s="103"/>
      <c r="D9" s="103"/>
      <c r="E9" s="104" t="s">
        <v>252</v>
      </c>
      <c r="F9" s="105"/>
      <c r="G9" s="105"/>
      <c r="H9" s="105"/>
      <c r="I9" s="105"/>
      <c r="J9" s="105"/>
      <c r="K9" s="105"/>
      <c r="L9" s="105"/>
      <c r="M9" s="105"/>
      <c r="N9" s="105"/>
      <c r="O9" s="105"/>
      <c r="P9" s="105"/>
      <c r="Q9" s="105"/>
      <c r="R9" s="105"/>
      <c r="S9" s="115"/>
      <c r="T9" s="115"/>
      <c r="U9" s="115"/>
    </row>
    <row r="10" spans="1:21" ht="18.75" customHeight="1">
      <c r="A10" s="103"/>
      <c r="B10" s="103"/>
      <c r="C10" s="103"/>
      <c r="D10" s="103"/>
      <c r="E10" s="104"/>
      <c r="F10" s="105"/>
      <c r="G10" s="105"/>
      <c r="H10" s="105"/>
      <c r="I10" s="105"/>
      <c r="J10" s="105"/>
      <c r="K10" s="105"/>
      <c r="L10" s="105"/>
      <c r="M10" s="105"/>
      <c r="N10" s="105"/>
      <c r="O10" s="105"/>
      <c r="P10" s="105"/>
      <c r="Q10" s="105"/>
      <c r="R10" s="105"/>
      <c r="S10" s="115"/>
      <c r="T10" s="115"/>
      <c r="U10" s="115"/>
    </row>
    <row r="11" spans="1:21" ht="18.75" customHeight="1">
      <c r="A11" s="103"/>
      <c r="B11" s="103"/>
      <c r="C11" s="103"/>
      <c r="D11" s="103"/>
      <c r="E11" s="104"/>
      <c r="F11" s="105"/>
      <c r="G11" s="105"/>
      <c r="H11" s="105"/>
      <c r="I11" s="105"/>
      <c r="J11" s="105"/>
      <c r="K11" s="105"/>
      <c r="L11" s="105"/>
      <c r="M11" s="105"/>
      <c r="N11" s="105"/>
      <c r="O11" s="105"/>
      <c r="P11" s="105"/>
      <c r="Q11" s="105"/>
      <c r="R11" s="105"/>
      <c r="S11" s="115"/>
      <c r="T11" s="115"/>
      <c r="U11" s="115"/>
    </row>
    <row r="12" spans="1:21" ht="18.75" customHeight="1">
      <c r="A12" s="103"/>
      <c r="B12" s="103"/>
      <c r="C12" s="103"/>
      <c r="D12" s="103"/>
      <c r="E12" s="104"/>
      <c r="F12" s="105"/>
      <c r="G12" s="105"/>
      <c r="H12" s="105"/>
      <c r="I12" s="105"/>
      <c r="J12" s="105"/>
      <c r="K12" s="105"/>
      <c r="L12" s="105"/>
      <c r="M12" s="105"/>
      <c r="N12" s="105"/>
      <c r="O12" s="105"/>
      <c r="P12" s="105"/>
      <c r="Q12" s="105"/>
      <c r="R12" s="105"/>
      <c r="S12" s="115"/>
      <c r="T12" s="115"/>
      <c r="U12" s="115"/>
    </row>
    <row r="13" spans="1:21" ht="18.75" customHeight="1">
      <c r="A13" s="103"/>
      <c r="B13" s="103"/>
      <c r="C13" s="103"/>
      <c r="D13" s="103"/>
      <c r="E13" s="105"/>
      <c r="F13" s="105"/>
      <c r="G13" s="105"/>
      <c r="H13" s="105"/>
      <c r="I13" s="105"/>
      <c r="J13" s="105"/>
      <c r="K13" s="105"/>
      <c r="L13" s="105"/>
      <c r="M13" s="105"/>
      <c r="N13" s="105"/>
      <c r="O13" s="105"/>
      <c r="P13" s="105"/>
      <c r="Q13" s="105"/>
      <c r="R13" s="105"/>
      <c r="S13" s="115"/>
      <c r="T13" s="115"/>
      <c r="U13" s="116"/>
    </row>
    <row r="14" spans="1:21" ht="18.75" customHeight="1">
      <c r="A14" s="106"/>
      <c r="B14" s="106"/>
      <c r="C14" s="106"/>
      <c r="D14" s="103"/>
      <c r="E14" s="104"/>
      <c r="F14" s="105"/>
      <c r="G14" s="107"/>
      <c r="H14" s="105"/>
      <c r="I14" s="105"/>
      <c r="J14" s="105"/>
      <c r="K14" s="107"/>
      <c r="L14" s="105"/>
      <c r="M14" s="105"/>
      <c r="N14" s="105"/>
      <c r="O14" s="105"/>
      <c r="P14" s="105"/>
      <c r="Q14" s="105"/>
      <c r="R14" s="105"/>
      <c r="S14" s="115"/>
      <c r="T14" s="115"/>
      <c r="U14" s="116"/>
    </row>
    <row r="15" spans="1:21" ht="18.75" customHeight="1">
      <c r="A15" s="106"/>
      <c r="B15" s="106"/>
      <c r="C15" s="106"/>
      <c r="D15" s="106"/>
      <c r="E15" s="108"/>
      <c r="F15" s="105"/>
      <c r="G15" s="107"/>
      <c r="H15" s="107"/>
      <c r="I15" s="107"/>
      <c r="J15" s="107"/>
      <c r="K15" s="107"/>
      <c r="L15" s="107"/>
      <c r="M15" s="105"/>
      <c r="N15" s="105"/>
      <c r="O15" s="105"/>
      <c r="P15" s="105"/>
      <c r="Q15" s="105"/>
      <c r="R15" s="105"/>
      <c r="S15" s="115"/>
      <c r="T15" s="116"/>
      <c r="U15" s="116"/>
    </row>
    <row r="16" spans="1:21" ht="18.75" customHeight="1">
      <c r="A16" s="106"/>
      <c r="B16" s="106"/>
      <c r="C16" s="106"/>
      <c r="D16" s="106"/>
      <c r="E16" s="108"/>
      <c r="F16" s="105"/>
      <c r="G16" s="107"/>
      <c r="H16" s="107"/>
      <c r="I16" s="107"/>
      <c r="J16" s="107"/>
      <c r="K16" s="107"/>
      <c r="L16" s="107"/>
      <c r="M16" s="105"/>
      <c r="N16" s="105"/>
      <c r="O16" s="105"/>
      <c r="P16" s="105"/>
      <c r="Q16" s="105"/>
      <c r="R16" s="105"/>
      <c r="S16" s="116"/>
      <c r="T16" s="116"/>
      <c r="U16" s="116"/>
    </row>
    <row r="17" spans="1:22" ht="12.75" customHeight="1">
      <c r="A17"/>
      <c r="B17"/>
      <c r="C17"/>
      <c r="D17"/>
      <c r="E17"/>
      <c r="F17"/>
      <c r="G17"/>
      <c r="H17"/>
      <c r="I17"/>
      <c r="J17"/>
      <c r="K17"/>
      <c r="L17" s="90"/>
      <c r="M17" s="90"/>
      <c r="N17"/>
      <c r="O17"/>
      <c r="P17"/>
      <c r="Q17"/>
      <c r="R17"/>
      <c r="S17"/>
      <c r="T17"/>
      <c r="U17"/>
      <c r="V17"/>
    </row>
  </sheetData>
  <sheetProtection sheet="1" formatCells="0" formatColumns="0" formatRows="0"/>
  <mergeCells count="27">
    <mergeCell ref="U4:U6"/>
    <mergeCell ref="Q5:Q6"/>
    <mergeCell ref="R5:R6"/>
    <mergeCell ref="S4:S6"/>
    <mergeCell ref="T4:T6"/>
    <mergeCell ref="M5:M6"/>
    <mergeCell ref="N5:N6"/>
    <mergeCell ref="O5:O6"/>
    <mergeCell ref="P5:P6"/>
    <mergeCell ref="I5:I6"/>
    <mergeCell ref="J5:J6"/>
    <mergeCell ref="K5:K6"/>
    <mergeCell ref="L5:L6"/>
    <mergeCell ref="A5:A6"/>
    <mergeCell ref="B5:B6"/>
    <mergeCell ref="C5:C6"/>
    <mergeCell ref="D4:D6"/>
    <mergeCell ref="A2:U2"/>
    <mergeCell ref="A3:E3"/>
    <mergeCell ref="T3:U3"/>
    <mergeCell ref="A4:C4"/>
    <mergeCell ref="G4:J4"/>
    <mergeCell ref="K4:R4"/>
    <mergeCell ref="E4:E6"/>
    <mergeCell ref="F4:F5"/>
    <mergeCell ref="G5:G6"/>
    <mergeCell ref="H5:H6"/>
  </mergeCells>
  <printOptions horizontalCentered="1"/>
  <pageMargins left="0.75" right="0.75" top="0.7900000000000001" bottom="0.7900000000000001" header="0.39" footer="0.39"/>
  <pageSetup fitToHeight="1" fitToWidth="1" horizontalDpi="1200" verticalDpi="1200" orientation="landscape" paperSize="9" scale="55"/>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W39" sqref="W39"/>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41"/>
      <c r="B1" s="41"/>
      <c r="C1" s="41"/>
      <c r="D1" s="41"/>
      <c r="E1" s="41"/>
      <c r="F1" s="41"/>
      <c r="G1" s="41"/>
      <c r="H1" s="41"/>
      <c r="I1" s="41"/>
      <c r="J1" s="41"/>
      <c r="K1" s="41"/>
      <c r="L1" s="41"/>
      <c r="M1" s="41"/>
      <c r="N1" s="41"/>
      <c r="O1" s="41"/>
      <c r="P1" s="41"/>
      <c r="Q1" s="41"/>
      <c r="R1" s="41"/>
      <c r="S1" s="41"/>
      <c r="T1" s="41"/>
      <c r="U1" s="51" t="s">
        <v>253</v>
      </c>
    </row>
    <row r="2" spans="1:21" ht="24.75" customHeight="1">
      <c r="A2" s="458" t="s">
        <v>254</v>
      </c>
      <c r="B2" s="458"/>
      <c r="C2" s="458"/>
      <c r="D2" s="458"/>
      <c r="E2" s="458"/>
      <c r="F2" s="458"/>
      <c r="G2" s="458"/>
      <c r="H2" s="458"/>
      <c r="I2" s="458"/>
      <c r="J2" s="458"/>
      <c r="K2" s="458"/>
      <c r="L2" s="458"/>
      <c r="M2" s="458"/>
      <c r="N2" s="458"/>
      <c r="O2" s="458"/>
      <c r="P2" s="458"/>
      <c r="Q2" s="458"/>
      <c r="R2" s="458"/>
      <c r="S2" s="458"/>
      <c r="T2" s="458"/>
      <c r="U2" s="458"/>
    </row>
    <row r="3" spans="1:21" ht="19.5" customHeight="1">
      <c r="A3" s="557" t="str">
        <f>'项目明细表'!A3</f>
        <v>部门:岳阳县信访局</v>
      </c>
      <c r="B3" s="557"/>
      <c r="C3" s="557"/>
      <c r="D3" s="557"/>
      <c r="E3" s="557"/>
      <c r="F3" s="41"/>
      <c r="G3" s="41"/>
      <c r="H3" s="41"/>
      <c r="I3" s="41"/>
      <c r="J3" s="41"/>
      <c r="K3" s="41"/>
      <c r="L3" s="41"/>
      <c r="M3" s="41"/>
      <c r="N3" s="41"/>
      <c r="O3" s="41"/>
      <c r="P3" s="41"/>
      <c r="Q3" s="41"/>
      <c r="R3" s="41"/>
      <c r="S3" s="41"/>
      <c r="T3" s="544" t="s">
        <v>77</v>
      </c>
      <c r="U3" s="544"/>
    </row>
    <row r="4" spans="1:21" ht="27.75" customHeight="1">
      <c r="A4" s="460" t="s">
        <v>103</v>
      </c>
      <c r="B4" s="461"/>
      <c r="C4" s="462"/>
      <c r="D4" s="463" t="s">
        <v>122</v>
      </c>
      <c r="E4" s="463" t="s">
        <v>123</v>
      </c>
      <c r="F4" s="463" t="s">
        <v>97</v>
      </c>
      <c r="G4" s="466" t="s">
        <v>124</v>
      </c>
      <c r="H4" s="466" t="s">
        <v>125</v>
      </c>
      <c r="I4" s="466" t="s">
        <v>126</v>
      </c>
      <c r="J4" s="466" t="s">
        <v>127</v>
      </c>
      <c r="K4" s="466" t="s">
        <v>128</v>
      </c>
      <c r="L4" s="466" t="s">
        <v>129</v>
      </c>
      <c r="M4" s="466" t="s">
        <v>114</v>
      </c>
      <c r="N4" s="466" t="s">
        <v>130</v>
      </c>
      <c r="O4" s="466" t="s">
        <v>112</v>
      </c>
      <c r="P4" s="466" t="s">
        <v>116</v>
      </c>
      <c r="Q4" s="466" t="s">
        <v>115</v>
      </c>
      <c r="R4" s="466" t="s">
        <v>131</v>
      </c>
      <c r="S4" s="466" t="s">
        <v>132</v>
      </c>
      <c r="T4" s="466" t="s">
        <v>133</v>
      </c>
      <c r="U4" s="466" t="s">
        <v>119</v>
      </c>
    </row>
    <row r="5" spans="1:21" ht="13.5" customHeight="1">
      <c r="A5" s="463" t="s">
        <v>98</v>
      </c>
      <c r="B5" s="463" t="s">
        <v>99</v>
      </c>
      <c r="C5" s="463" t="s">
        <v>100</v>
      </c>
      <c r="D5" s="465"/>
      <c r="E5" s="465"/>
      <c r="F5" s="465"/>
      <c r="G5" s="466"/>
      <c r="H5" s="466"/>
      <c r="I5" s="466"/>
      <c r="J5" s="466"/>
      <c r="K5" s="466"/>
      <c r="L5" s="466"/>
      <c r="M5" s="466"/>
      <c r="N5" s="466"/>
      <c r="O5" s="466"/>
      <c r="P5" s="466"/>
      <c r="Q5" s="466"/>
      <c r="R5" s="466"/>
      <c r="S5" s="466"/>
      <c r="T5" s="466"/>
      <c r="U5" s="466"/>
    </row>
    <row r="6" spans="1:21" ht="18" customHeight="1">
      <c r="A6" s="464"/>
      <c r="B6" s="464"/>
      <c r="C6" s="464"/>
      <c r="D6" s="464"/>
      <c r="E6" s="464"/>
      <c r="F6" s="464"/>
      <c r="G6" s="466"/>
      <c r="H6" s="466"/>
      <c r="I6" s="466"/>
      <c r="J6" s="466"/>
      <c r="K6" s="466"/>
      <c r="L6" s="466"/>
      <c r="M6" s="466"/>
      <c r="N6" s="466"/>
      <c r="O6" s="466"/>
      <c r="P6" s="466"/>
      <c r="Q6" s="466"/>
      <c r="R6" s="466"/>
      <c r="S6" s="466"/>
      <c r="T6" s="466"/>
      <c r="U6" s="466"/>
    </row>
    <row r="7" spans="1:21" s="22" customFormat="1" ht="29.25" customHeight="1">
      <c r="A7" s="88"/>
      <c r="B7" s="88"/>
      <c r="C7" s="88"/>
      <c r="D7" s="88"/>
      <c r="E7" s="46"/>
      <c r="F7" s="89"/>
      <c r="G7" s="89"/>
      <c r="H7" s="89"/>
      <c r="I7" s="89"/>
      <c r="J7" s="89"/>
      <c r="K7" s="89"/>
      <c r="L7" s="89"/>
      <c r="M7" s="89"/>
      <c r="N7" s="89"/>
      <c r="O7" s="89"/>
      <c r="P7" s="89"/>
      <c r="Q7" s="89"/>
      <c r="R7" s="89"/>
      <c r="S7" s="89"/>
      <c r="T7" s="89"/>
      <c r="U7" s="89"/>
    </row>
    <row r="8" ht="14.25">
      <c r="E8" t="s">
        <v>252</v>
      </c>
    </row>
  </sheetData>
  <sheetProtection sheet="1" formatCells="0" formatColumns="0" formatRows="0"/>
  <mergeCells count="25">
    <mergeCell ref="S4:S6"/>
    <mergeCell ref="T4:T6"/>
    <mergeCell ref="U4:U6"/>
    <mergeCell ref="O4:O6"/>
    <mergeCell ref="P4:P6"/>
    <mergeCell ref="Q4:Q6"/>
    <mergeCell ref="R4:R6"/>
    <mergeCell ref="K4:K6"/>
    <mergeCell ref="L4:L6"/>
    <mergeCell ref="M4:M6"/>
    <mergeCell ref="N4:N6"/>
    <mergeCell ref="A5:A6"/>
    <mergeCell ref="B5:B6"/>
    <mergeCell ref="C5:C6"/>
    <mergeCell ref="D4:D6"/>
    <mergeCell ref="A2:U2"/>
    <mergeCell ref="A3:E3"/>
    <mergeCell ref="T3:U3"/>
    <mergeCell ref="A4:C4"/>
    <mergeCell ref="E4:E6"/>
    <mergeCell ref="F4:F6"/>
    <mergeCell ref="G4:G6"/>
    <mergeCell ref="H4:H6"/>
    <mergeCell ref="I4:I6"/>
    <mergeCell ref="J4:J6"/>
  </mergeCells>
  <printOptions horizontalCentered="1"/>
  <pageMargins left="0.75" right="0.75" top="0.7900000000000001" bottom="0.7900000000000001" header="0.39" footer="0.39"/>
  <pageSetup fitToHeight="1" fitToWidth="1" horizontalDpi="1200" verticalDpi="1200" orientation="landscape" paperSize="9" scale="55"/>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U16"/>
  <sheetViews>
    <sheetView showGridLines="0" showZeros="0" workbookViewId="0" topLeftCell="A1">
      <selection activeCell="T12" sqref="T12"/>
    </sheetView>
  </sheetViews>
  <sheetFormatPr defaultColWidth="6.875" defaultRowHeight="12.75" customHeight="1"/>
  <cols>
    <col min="1" max="3" width="3.625" style="69" customWidth="1"/>
    <col min="4" max="4" width="6.875" style="69" customWidth="1"/>
    <col min="5" max="5" width="22.625" style="69" customWidth="1"/>
    <col min="6" max="6" width="9.375" style="69" customWidth="1"/>
    <col min="7" max="7" width="8.625" style="69" customWidth="1"/>
    <col min="8" max="10" width="7.50390625" style="69" customWidth="1"/>
    <col min="11" max="11" width="8.375" style="69" customWidth="1"/>
    <col min="12" max="21" width="7.50390625" style="69" customWidth="1"/>
    <col min="22" max="41" width="6.875" style="69" customWidth="1"/>
    <col min="42" max="42" width="6.625" style="69" customWidth="1"/>
    <col min="43" max="253" width="6.875" style="69" customWidth="1"/>
    <col min="254" max="255" width="6.875" style="70" customWidth="1"/>
    <col min="256" max="16384" width="6.875" style="70" customWidth="1"/>
  </cols>
  <sheetData>
    <row r="1" spans="22:255" ht="27" customHeight="1">
      <c r="V1" s="83" t="s">
        <v>255</v>
      </c>
      <c r="W1" s="70"/>
      <c r="X1" s="70"/>
      <c r="Y1" s="70"/>
      <c r="Z1" s="70"/>
      <c r="AA1" s="70"/>
      <c r="AB1" s="70"/>
      <c r="AC1" s="70"/>
      <c r="AD1" s="70"/>
      <c r="AE1" s="70"/>
      <c r="AF1" s="70"/>
      <c r="AG1" s="70"/>
      <c r="AH1" s="70"/>
      <c r="AI1" s="70"/>
      <c r="AJ1" s="70"/>
      <c r="AK1" s="70"/>
      <c r="AL1" s="70"/>
      <c r="IT1"/>
      <c r="IU1"/>
    </row>
    <row r="2" spans="1:255" ht="33" customHeight="1">
      <c r="A2" s="558" t="s">
        <v>256</v>
      </c>
      <c r="B2" s="558"/>
      <c r="C2" s="558"/>
      <c r="D2" s="558"/>
      <c r="E2" s="558"/>
      <c r="F2" s="558"/>
      <c r="G2" s="558"/>
      <c r="H2" s="558"/>
      <c r="I2" s="558"/>
      <c r="J2" s="558"/>
      <c r="K2" s="558"/>
      <c r="L2" s="558"/>
      <c r="M2" s="558"/>
      <c r="N2" s="558"/>
      <c r="O2" s="558"/>
      <c r="P2" s="558"/>
      <c r="Q2" s="558"/>
      <c r="R2" s="558"/>
      <c r="S2" s="558"/>
      <c r="T2" s="558"/>
      <c r="U2" s="558"/>
      <c r="V2" s="558"/>
      <c r="W2" s="70"/>
      <c r="X2" s="70"/>
      <c r="Y2" s="70"/>
      <c r="Z2" s="70"/>
      <c r="AA2" s="70"/>
      <c r="AB2" s="70"/>
      <c r="AC2" s="70"/>
      <c r="AD2" s="70"/>
      <c r="AE2" s="70"/>
      <c r="AF2" s="70"/>
      <c r="AG2" s="70"/>
      <c r="AH2" s="70"/>
      <c r="AI2" s="70"/>
      <c r="AJ2" s="70"/>
      <c r="AK2" s="70"/>
      <c r="AL2" s="70"/>
      <c r="IT2"/>
      <c r="IU2"/>
    </row>
    <row r="3" spans="1:255" ht="18.75" customHeight="1">
      <c r="A3" s="71"/>
      <c r="B3" s="71"/>
      <c r="C3" s="71"/>
      <c r="D3" s="71"/>
      <c r="E3" s="71"/>
      <c r="F3" s="71"/>
      <c r="G3" s="71"/>
      <c r="H3" s="71"/>
      <c r="I3" s="71"/>
      <c r="J3" s="71"/>
      <c r="K3" s="71"/>
      <c r="L3" s="71"/>
      <c r="M3" s="71"/>
      <c r="N3" s="71"/>
      <c r="O3" s="71"/>
      <c r="P3" s="71"/>
      <c r="Q3" s="71"/>
      <c r="R3" s="71"/>
      <c r="S3" s="71"/>
      <c r="T3" s="84"/>
      <c r="U3" s="559" t="s">
        <v>77</v>
      </c>
      <c r="V3" s="560"/>
      <c r="W3" s="70"/>
      <c r="X3" s="70"/>
      <c r="Y3" s="70"/>
      <c r="Z3" s="70"/>
      <c r="AA3" s="70"/>
      <c r="AB3" s="70"/>
      <c r="AC3" s="70"/>
      <c r="AD3" s="70"/>
      <c r="AE3" s="70"/>
      <c r="AF3" s="70"/>
      <c r="AG3" s="70"/>
      <c r="AH3" s="70"/>
      <c r="AI3" s="70"/>
      <c r="AJ3" s="70"/>
      <c r="AK3" s="70"/>
      <c r="AL3" s="70"/>
      <c r="IT3"/>
      <c r="IU3"/>
    </row>
    <row r="4" spans="1:255" s="67" customFormat="1" ht="23.25" customHeight="1">
      <c r="A4" s="72" t="s">
        <v>103</v>
      </c>
      <c r="B4" s="72"/>
      <c r="C4" s="72"/>
      <c r="D4" s="562" t="s">
        <v>78</v>
      </c>
      <c r="E4" s="563" t="s">
        <v>96</v>
      </c>
      <c r="F4" s="562" t="s">
        <v>104</v>
      </c>
      <c r="G4" s="73" t="s">
        <v>105</v>
      </c>
      <c r="H4" s="73"/>
      <c r="I4" s="73"/>
      <c r="J4" s="73"/>
      <c r="K4" s="73" t="s">
        <v>106</v>
      </c>
      <c r="L4" s="73"/>
      <c r="M4" s="73"/>
      <c r="N4" s="73"/>
      <c r="O4" s="73"/>
      <c r="P4" s="73"/>
      <c r="Q4" s="73"/>
      <c r="R4" s="73"/>
      <c r="S4" s="561" t="s">
        <v>257</v>
      </c>
      <c r="T4" s="561"/>
      <c r="U4" s="561"/>
      <c r="V4" s="561"/>
      <c r="IT4"/>
      <c r="IU4"/>
    </row>
    <row r="5" spans="1:255" s="67" customFormat="1" ht="23.25" customHeight="1">
      <c r="A5" s="561" t="s">
        <v>98</v>
      </c>
      <c r="B5" s="562" t="s">
        <v>99</v>
      </c>
      <c r="C5" s="562" t="s">
        <v>100</v>
      </c>
      <c r="D5" s="562"/>
      <c r="E5" s="563"/>
      <c r="F5" s="562"/>
      <c r="G5" s="562" t="s">
        <v>80</v>
      </c>
      <c r="H5" s="562" t="s">
        <v>110</v>
      </c>
      <c r="I5" s="562" t="s">
        <v>111</v>
      </c>
      <c r="J5" s="562" t="s">
        <v>112</v>
      </c>
      <c r="K5" s="562" t="s">
        <v>80</v>
      </c>
      <c r="L5" s="562" t="s">
        <v>113</v>
      </c>
      <c r="M5" s="562" t="s">
        <v>114</v>
      </c>
      <c r="N5" s="562" t="s">
        <v>115</v>
      </c>
      <c r="O5" s="562" t="s">
        <v>116</v>
      </c>
      <c r="P5" s="562" t="s">
        <v>117</v>
      </c>
      <c r="Q5" s="562" t="s">
        <v>118</v>
      </c>
      <c r="R5" s="562" t="s">
        <v>119</v>
      </c>
      <c r="S5" s="561" t="s">
        <v>80</v>
      </c>
      <c r="T5" s="561" t="s">
        <v>258</v>
      </c>
      <c r="U5" s="561" t="s">
        <v>259</v>
      </c>
      <c r="V5" s="561" t="s">
        <v>260</v>
      </c>
      <c r="IT5"/>
      <c r="IU5"/>
    </row>
    <row r="6" spans="1:255" ht="31.5" customHeight="1">
      <c r="A6" s="561"/>
      <c r="B6" s="562"/>
      <c r="C6" s="562"/>
      <c r="D6" s="562"/>
      <c r="E6" s="563"/>
      <c r="F6" s="74" t="s">
        <v>97</v>
      </c>
      <c r="G6" s="562"/>
      <c r="H6" s="562"/>
      <c r="I6" s="562"/>
      <c r="J6" s="562"/>
      <c r="K6" s="562"/>
      <c r="L6" s="562"/>
      <c r="M6" s="562"/>
      <c r="N6" s="562"/>
      <c r="O6" s="562"/>
      <c r="P6" s="562"/>
      <c r="Q6" s="562"/>
      <c r="R6" s="562"/>
      <c r="S6" s="561"/>
      <c r="T6" s="561"/>
      <c r="U6" s="561"/>
      <c r="V6" s="561"/>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70"/>
      <c r="IR6" s="70"/>
      <c r="IS6" s="70"/>
      <c r="IT6"/>
      <c r="IU6"/>
    </row>
    <row r="7" spans="1:255" ht="23.25" customHeight="1">
      <c r="A7" s="74" t="s">
        <v>92</v>
      </c>
      <c r="B7" s="74" t="s">
        <v>92</v>
      </c>
      <c r="C7" s="74" t="s">
        <v>92</v>
      </c>
      <c r="D7" s="74" t="s">
        <v>92</v>
      </c>
      <c r="E7" s="74" t="s">
        <v>92</v>
      </c>
      <c r="F7" s="74">
        <v>1</v>
      </c>
      <c r="G7" s="74">
        <v>2</v>
      </c>
      <c r="H7" s="74">
        <v>3</v>
      </c>
      <c r="I7" s="82">
        <v>4</v>
      </c>
      <c r="J7" s="82">
        <v>5</v>
      </c>
      <c r="K7" s="74">
        <v>6</v>
      </c>
      <c r="L7" s="74">
        <v>7</v>
      </c>
      <c r="M7" s="74">
        <v>8</v>
      </c>
      <c r="N7" s="82">
        <v>9</v>
      </c>
      <c r="O7" s="82">
        <v>10</v>
      </c>
      <c r="P7" s="74">
        <v>11</v>
      </c>
      <c r="Q7" s="74">
        <v>12</v>
      </c>
      <c r="R7" s="74">
        <v>13</v>
      </c>
      <c r="S7" s="74">
        <v>14</v>
      </c>
      <c r="T7" s="74">
        <v>15</v>
      </c>
      <c r="U7" s="74">
        <v>16</v>
      </c>
      <c r="V7" s="74">
        <v>17</v>
      </c>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70"/>
      <c r="IR7" s="70"/>
      <c r="IS7" s="70"/>
      <c r="IT7"/>
      <c r="IU7"/>
    </row>
    <row r="8" spans="1:253" ht="23.25" customHeight="1">
      <c r="A8" s="43"/>
      <c r="B8" s="43"/>
      <c r="C8" s="44"/>
      <c r="D8" s="43" t="str">
        <f>'一般-工资福利'!D8</f>
        <v>283</v>
      </c>
      <c r="E8" s="43" t="str">
        <f>'一般-工资福利'!E8</f>
        <v>岳阳县信访局</v>
      </c>
      <c r="F8" s="75">
        <f>F11+F12</f>
        <v>127.59999999999998</v>
      </c>
      <c r="G8" s="75">
        <f aca="true" t="shared" si="0" ref="G8:V8">G11+G12</f>
        <v>102.09999999999998</v>
      </c>
      <c r="H8" s="75">
        <f t="shared" si="0"/>
        <v>86.81999999999998</v>
      </c>
      <c r="I8" s="75">
        <f t="shared" si="0"/>
        <v>13.079999999999998</v>
      </c>
      <c r="J8" s="75">
        <f t="shared" si="0"/>
        <v>2.2</v>
      </c>
      <c r="K8" s="75">
        <f t="shared" si="0"/>
        <v>25.5</v>
      </c>
      <c r="L8" s="75">
        <f t="shared" si="0"/>
        <v>25.5</v>
      </c>
      <c r="M8" s="75">
        <f t="shared" si="0"/>
        <v>0</v>
      </c>
      <c r="N8" s="75">
        <f t="shared" si="0"/>
        <v>0</v>
      </c>
      <c r="O8" s="75">
        <f t="shared" si="0"/>
        <v>0</v>
      </c>
      <c r="P8" s="75">
        <f t="shared" si="0"/>
        <v>0</v>
      </c>
      <c r="Q8" s="75">
        <f t="shared" si="0"/>
        <v>0</v>
      </c>
      <c r="R8" s="75">
        <f t="shared" si="0"/>
        <v>0</v>
      </c>
      <c r="S8" s="75">
        <f t="shared" si="0"/>
        <v>127.59999999999998</v>
      </c>
      <c r="T8" s="75">
        <f t="shared" si="0"/>
        <v>125.39999999999998</v>
      </c>
      <c r="U8" s="75">
        <f t="shared" si="0"/>
        <v>0</v>
      </c>
      <c r="V8" s="75">
        <f t="shared" si="0"/>
        <v>2.2</v>
      </c>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70"/>
      <c r="IR8" s="70"/>
      <c r="IS8" s="70"/>
    </row>
    <row r="9" spans="1:253" ht="23.25" customHeight="1">
      <c r="A9" s="43" t="str">
        <f>'一般-工资福利'!A9</f>
        <v>201</v>
      </c>
      <c r="B9" s="43"/>
      <c r="C9" s="43"/>
      <c r="D9" s="43"/>
      <c r="E9" s="43" t="str">
        <f>'一般-工资福利'!E9</f>
        <v>一般公共服务支出</v>
      </c>
      <c r="F9" s="75">
        <f>F10</f>
        <v>127.59999999999998</v>
      </c>
      <c r="G9" s="75">
        <f aca="true" t="shared" si="1" ref="G9:V9">G10</f>
        <v>102.09999999999998</v>
      </c>
      <c r="H9" s="75">
        <f t="shared" si="1"/>
        <v>86.81999999999998</v>
      </c>
      <c r="I9" s="75">
        <f t="shared" si="1"/>
        <v>13.079999999999998</v>
      </c>
      <c r="J9" s="75">
        <f t="shared" si="1"/>
        <v>2.2</v>
      </c>
      <c r="K9" s="75">
        <f t="shared" si="1"/>
        <v>25.5</v>
      </c>
      <c r="L9" s="75">
        <f t="shared" si="1"/>
        <v>25.5</v>
      </c>
      <c r="M9" s="75">
        <f t="shared" si="1"/>
        <v>0</v>
      </c>
      <c r="N9" s="75">
        <f t="shared" si="1"/>
        <v>0</v>
      </c>
      <c r="O9" s="75">
        <f t="shared" si="1"/>
        <v>0</v>
      </c>
      <c r="P9" s="75">
        <f t="shared" si="1"/>
        <v>0</v>
      </c>
      <c r="Q9" s="75">
        <f t="shared" si="1"/>
        <v>0</v>
      </c>
      <c r="R9" s="75">
        <f t="shared" si="1"/>
        <v>0</v>
      </c>
      <c r="S9" s="75">
        <f t="shared" si="1"/>
        <v>127.59999999999998</v>
      </c>
      <c r="T9" s="75">
        <f t="shared" si="1"/>
        <v>125.39999999999998</v>
      </c>
      <c r="U9" s="75">
        <f t="shared" si="1"/>
        <v>0</v>
      </c>
      <c r="V9" s="75">
        <f t="shared" si="1"/>
        <v>2.2</v>
      </c>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70"/>
      <c r="IR9" s="70"/>
      <c r="IS9" s="70"/>
    </row>
    <row r="10" spans="1:253" ht="23.25" customHeight="1">
      <c r="A10" s="43" t="str">
        <f>'一般-工资福利'!A10</f>
        <v>201</v>
      </c>
      <c r="B10" s="43" t="str">
        <f>'一般-工资福利'!B10</f>
        <v>03</v>
      </c>
      <c r="C10" s="43"/>
      <c r="D10" s="43"/>
      <c r="E10" s="43" t="str">
        <f>'一般-工资福利'!E10</f>
        <v>政府办公厅（室）及相关机构事务</v>
      </c>
      <c r="F10" s="75">
        <f>F11+F12</f>
        <v>127.59999999999998</v>
      </c>
      <c r="G10" s="75">
        <f aca="true" t="shared" si="2" ref="G10:V10">G11+G12</f>
        <v>102.09999999999998</v>
      </c>
      <c r="H10" s="75">
        <f t="shared" si="2"/>
        <v>86.81999999999998</v>
      </c>
      <c r="I10" s="75">
        <f t="shared" si="2"/>
        <v>13.079999999999998</v>
      </c>
      <c r="J10" s="75">
        <f t="shared" si="2"/>
        <v>2.2</v>
      </c>
      <c r="K10" s="75">
        <f t="shared" si="2"/>
        <v>25.5</v>
      </c>
      <c r="L10" s="75">
        <f t="shared" si="2"/>
        <v>25.5</v>
      </c>
      <c r="M10" s="75">
        <f t="shared" si="2"/>
        <v>0</v>
      </c>
      <c r="N10" s="75">
        <f t="shared" si="2"/>
        <v>0</v>
      </c>
      <c r="O10" s="75">
        <f t="shared" si="2"/>
        <v>0</v>
      </c>
      <c r="P10" s="75">
        <f t="shared" si="2"/>
        <v>0</v>
      </c>
      <c r="Q10" s="75">
        <f t="shared" si="2"/>
        <v>0</v>
      </c>
      <c r="R10" s="75">
        <f t="shared" si="2"/>
        <v>0</v>
      </c>
      <c r="S10" s="75">
        <f t="shared" si="2"/>
        <v>127.59999999999998</v>
      </c>
      <c r="T10" s="75">
        <f t="shared" si="2"/>
        <v>125.39999999999998</v>
      </c>
      <c r="U10" s="75">
        <f t="shared" si="2"/>
        <v>0</v>
      </c>
      <c r="V10" s="75">
        <f t="shared" si="2"/>
        <v>2.2</v>
      </c>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70"/>
      <c r="IR10" s="70"/>
      <c r="IS10" s="70"/>
    </row>
    <row r="11" spans="1:255" s="68" customFormat="1" ht="23.25" customHeight="1">
      <c r="A11" s="43" t="str">
        <f>'一般-工资福利'!A11</f>
        <v>201</v>
      </c>
      <c r="B11" s="43" t="str">
        <f>'一般-工资福利'!B11</f>
        <v>03</v>
      </c>
      <c r="C11" s="43" t="str">
        <f>'一般-工资福利'!C11</f>
        <v>08</v>
      </c>
      <c r="D11" s="76">
        <f>'一般预算支出'!D11</f>
        <v>0</v>
      </c>
      <c r="E11" s="43" t="str">
        <f>'一般-工资福利'!E11</f>
        <v>信访事务</v>
      </c>
      <c r="F11" s="77">
        <f>'一般预算支出'!F11</f>
        <v>102.09999999999998</v>
      </c>
      <c r="G11" s="77">
        <f>'一般预算支出'!G11</f>
        <v>102.09999999999998</v>
      </c>
      <c r="H11" s="77">
        <f>'一般预算支出'!H11</f>
        <v>86.81999999999998</v>
      </c>
      <c r="I11" s="77">
        <f>'一般预算支出'!I11</f>
        <v>13.079999999999998</v>
      </c>
      <c r="J11" s="77">
        <f>'一般预算支出'!J11</f>
        <v>2.2</v>
      </c>
      <c r="K11" s="77">
        <f>'一般预算支出'!K11</f>
        <v>0</v>
      </c>
      <c r="L11" s="77">
        <f>'一般预算支出'!L11</f>
        <v>0</v>
      </c>
      <c r="M11" s="77">
        <f>'一般预算支出'!M11</f>
        <v>0</v>
      </c>
      <c r="N11" s="77">
        <f>'一般预算支出'!N11</f>
        <v>0</v>
      </c>
      <c r="O11" s="77">
        <f>'一般预算支出'!O11</f>
        <v>0</v>
      </c>
      <c r="P11" s="77">
        <f>'一般预算支出'!P11</f>
        <v>0</v>
      </c>
      <c r="Q11" s="77">
        <f>'一般预算支出'!Q11</f>
        <v>0</v>
      </c>
      <c r="R11" s="77">
        <f>'一般预算支出'!R11</f>
        <v>0</v>
      </c>
      <c r="S11" s="77">
        <f>SUM(T11:V11)</f>
        <v>102.09999999999998</v>
      </c>
      <c r="T11" s="77">
        <f>H11+I11</f>
        <v>99.89999999999998</v>
      </c>
      <c r="U11" s="77"/>
      <c r="V11" s="86">
        <f>J11</f>
        <v>2.2</v>
      </c>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22"/>
      <c r="IU11" s="22"/>
    </row>
    <row r="12" spans="1:255" ht="26.25" customHeight="1">
      <c r="A12" s="78" t="str">
        <f>MID('项目明细表'!A7,1,3)</f>
        <v>201</v>
      </c>
      <c r="B12" s="78" t="str">
        <f>MID('项目明细表'!A7,4,2)</f>
        <v>03</v>
      </c>
      <c r="C12" s="43" t="str">
        <f>MID('项目明细表'!A7,6,2)</f>
        <v>08</v>
      </c>
      <c r="D12" s="79">
        <f>D11</f>
        <v>0</v>
      </c>
      <c r="E12" s="80" t="str">
        <f>'项目明细表'!B7</f>
        <v>信访事务</v>
      </c>
      <c r="F12" s="77">
        <f>'一般预算支出'!F12</f>
        <v>25.5</v>
      </c>
      <c r="G12" s="77">
        <f>'一般预算支出'!G12</f>
        <v>0</v>
      </c>
      <c r="H12" s="77">
        <f>'一般预算支出'!H12</f>
        <v>0</v>
      </c>
      <c r="I12" s="77">
        <f>'一般预算支出'!I12</f>
        <v>0</v>
      </c>
      <c r="J12" s="77">
        <f>'一般预算支出'!J12</f>
        <v>0</v>
      </c>
      <c r="K12" s="77">
        <f>'一般预算支出'!K12</f>
        <v>25.5</v>
      </c>
      <c r="L12" s="77">
        <f>'一般预算支出'!L12</f>
        <v>25.5</v>
      </c>
      <c r="M12" s="77">
        <f>'一般预算支出'!M12</f>
        <v>0</v>
      </c>
      <c r="N12" s="77">
        <f>'一般预算支出'!N12</f>
        <v>0</v>
      </c>
      <c r="O12" s="77">
        <f>'一般预算支出'!O12</f>
        <v>0</v>
      </c>
      <c r="P12" s="77">
        <f>'一般预算支出'!P12</f>
        <v>0</v>
      </c>
      <c r="Q12" s="77">
        <f>'一般预算支出'!Q12</f>
        <v>0</v>
      </c>
      <c r="R12" s="77">
        <f>'一般预算支出'!R12</f>
        <v>0</v>
      </c>
      <c r="S12" s="77">
        <f>SUM(T12:V12)</f>
        <v>25.5</v>
      </c>
      <c r="T12" s="77">
        <f>F12</f>
        <v>25.5</v>
      </c>
      <c r="U12" s="86"/>
      <c r="V12" s="87"/>
      <c r="IT12"/>
      <c r="IU12"/>
    </row>
    <row r="13" spans="1:255" ht="12.75" customHeight="1">
      <c r="A13" s="81"/>
      <c r="B13" s="81"/>
      <c r="C13" s="81"/>
      <c r="D13" s="81"/>
      <c r="E13" s="81"/>
      <c r="F13" s="81"/>
      <c r="G13" s="81"/>
      <c r="H13" s="81"/>
      <c r="I13" s="81"/>
      <c r="J13" s="81"/>
      <c r="K13" s="81"/>
      <c r="L13" s="81"/>
      <c r="M13" s="81"/>
      <c r="N13" s="81"/>
      <c r="O13" s="81"/>
      <c r="P13" s="81"/>
      <c r="IT13"/>
      <c r="IU13"/>
    </row>
    <row r="14" spans="1:255" ht="12.75" customHeight="1">
      <c r="A14" s="81"/>
      <c r="B14" s="81"/>
      <c r="C14" s="81"/>
      <c r="D14" s="81"/>
      <c r="E14" s="81"/>
      <c r="F14" s="81"/>
      <c r="G14" s="81"/>
      <c r="H14" s="81"/>
      <c r="I14" s="81"/>
      <c r="J14" s="81"/>
      <c r="K14" s="81"/>
      <c r="L14" s="81"/>
      <c r="M14" s="81"/>
      <c r="N14" s="81"/>
      <c r="O14" s="81"/>
      <c r="IT14"/>
      <c r="IU14"/>
    </row>
    <row r="15" spans="1:255" ht="12.75" customHeight="1">
      <c r="A15" s="81"/>
      <c r="B15" s="81"/>
      <c r="C15" s="81"/>
      <c r="D15" s="81"/>
      <c r="E15" s="81"/>
      <c r="F15" s="81"/>
      <c r="G15" s="81"/>
      <c r="H15" s="81"/>
      <c r="I15" s="81"/>
      <c r="J15" s="81"/>
      <c r="K15" s="81"/>
      <c r="L15" s="81"/>
      <c r="M15" s="81"/>
      <c r="N15" s="81"/>
      <c r="O15" s="81"/>
      <c r="IT15"/>
      <c r="IU15"/>
    </row>
    <row r="16" spans="1:255" ht="12.75" customHeight="1">
      <c r="A16" s="81"/>
      <c r="B16" s="81"/>
      <c r="C16" s="81"/>
      <c r="D16" s="81"/>
      <c r="E16" s="81"/>
      <c r="F16" s="81"/>
      <c r="G16" s="81"/>
      <c r="H16" s="81"/>
      <c r="I16" s="81"/>
      <c r="J16" s="81"/>
      <c r="K16" s="81"/>
      <c r="L16" s="81"/>
      <c r="M16" s="81"/>
      <c r="N16" s="81"/>
      <c r="O16" s="81"/>
      <c r="IT16"/>
      <c r="IU16"/>
    </row>
    <row r="34" ht="11.25" customHeight="1"/>
  </sheetData>
  <sheetProtection sheet="1" formatCells="0" formatColumns="0" formatRows="0"/>
  <mergeCells count="25">
    <mergeCell ref="T5:T6"/>
    <mergeCell ref="U5:U6"/>
    <mergeCell ref="V5:V6"/>
    <mergeCell ref="P5:P6"/>
    <mergeCell ref="Q5:Q6"/>
    <mergeCell ref="R5:R6"/>
    <mergeCell ref="S5:S6"/>
    <mergeCell ref="L5:L6"/>
    <mergeCell ref="M5:M6"/>
    <mergeCell ref="N5:N6"/>
    <mergeCell ref="O5:O6"/>
    <mergeCell ref="H5:H6"/>
    <mergeCell ref="I5:I6"/>
    <mergeCell ref="J5:J6"/>
    <mergeCell ref="K5:K6"/>
    <mergeCell ref="A2:V2"/>
    <mergeCell ref="U3:V3"/>
    <mergeCell ref="S4:V4"/>
    <mergeCell ref="A5:A6"/>
    <mergeCell ref="B5:B6"/>
    <mergeCell ref="C5:C6"/>
    <mergeCell ref="D4:D6"/>
    <mergeCell ref="E4:E6"/>
    <mergeCell ref="F4:F5"/>
    <mergeCell ref="G5:G6"/>
  </mergeCells>
  <printOptions horizontalCentered="1"/>
  <pageMargins left="0.75" right="0.75" top="0.7900000000000001" bottom="0.7900000000000001" header="0.39" footer="0.39"/>
  <pageSetup fitToHeight="1" fitToWidth="1" horizontalDpi="1200" verticalDpi="1200" orientation="landscape" paperSize="9" scale="55"/>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IP16"/>
  <sheetViews>
    <sheetView showGridLines="0" showZeros="0" tabSelected="1" workbookViewId="0" topLeftCell="A1">
      <selection activeCell="J8" sqref="J8"/>
    </sheetView>
  </sheetViews>
  <sheetFormatPr defaultColWidth="6.875" defaultRowHeight="12.75" customHeight="1"/>
  <cols>
    <col min="1" max="1" width="15.50390625" style="53" customWidth="1"/>
    <col min="2" max="2" width="9.125" style="53" customWidth="1"/>
    <col min="3" max="8" width="7.875" style="53" customWidth="1"/>
    <col min="9" max="9" width="9.125" style="53" customWidth="1"/>
    <col min="10" max="15" width="7.875" style="53" customWidth="1"/>
    <col min="16" max="250" width="6.875" style="53" customWidth="1"/>
    <col min="251" max="16384" width="6.875" style="53" customWidth="1"/>
  </cols>
  <sheetData>
    <row r="1" spans="15:250" ht="12.75" customHeight="1">
      <c r="O1" s="62" t="s">
        <v>261</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564" t="s">
        <v>262</v>
      </c>
      <c r="B2" s="564"/>
      <c r="C2" s="564"/>
      <c r="D2" s="564"/>
      <c r="E2" s="564"/>
      <c r="F2" s="564"/>
      <c r="G2" s="564"/>
      <c r="H2" s="564"/>
      <c r="I2" s="564"/>
      <c r="J2" s="564"/>
      <c r="K2" s="564"/>
      <c r="L2" s="564"/>
      <c r="M2" s="564"/>
      <c r="N2" s="564"/>
      <c r="O2" s="564"/>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54"/>
      <c r="F3" s="54"/>
      <c r="G3" s="54"/>
      <c r="H3" s="54"/>
      <c r="I3" s="54"/>
      <c r="J3" s="54"/>
      <c r="K3" s="54"/>
      <c r="L3" s="54"/>
      <c r="M3" s="54"/>
      <c r="N3" s="54"/>
      <c r="O3" s="54" t="s">
        <v>77</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568" t="s">
        <v>263</v>
      </c>
      <c r="B4" s="565" t="s">
        <v>264</v>
      </c>
      <c r="C4" s="565"/>
      <c r="D4" s="565"/>
      <c r="E4" s="565"/>
      <c r="F4" s="565"/>
      <c r="G4" s="565"/>
      <c r="H4" s="565"/>
      <c r="I4" s="566" t="s">
        <v>265</v>
      </c>
      <c r="J4" s="567"/>
      <c r="K4" s="567"/>
      <c r="L4" s="567"/>
      <c r="M4" s="567"/>
      <c r="N4" s="567"/>
      <c r="O4" s="567"/>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568"/>
      <c r="B5" s="569" t="s">
        <v>80</v>
      </c>
      <c r="C5" s="569" t="s">
        <v>176</v>
      </c>
      <c r="D5" s="569" t="s">
        <v>266</v>
      </c>
      <c r="E5" s="571" t="s">
        <v>267</v>
      </c>
      <c r="F5" s="573" t="s">
        <v>179</v>
      </c>
      <c r="G5" s="573" t="s">
        <v>268</v>
      </c>
      <c r="H5" s="575" t="s">
        <v>181</v>
      </c>
      <c r="I5" s="572" t="s">
        <v>80</v>
      </c>
      <c r="J5" s="574" t="s">
        <v>176</v>
      </c>
      <c r="K5" s="574" t="s">
        <v>266</v>
      </c>
      <c r="L5" s="574" t="s">
        <v>267</v>
      </c>
      <c r="M5" s="574" t="s">
        <v>179</v>
      </c>
      <c r="N5" s="574" t="s">
        <v>268</v>
      </c>
      <c r="O5" s="574" t="s">
        <v>181</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568"/>
      <c r="B6" s="570"/>
      <c r="C6" s="570"/>
      <c r="D6" s="570"/>
      <c r="E6" s="572"/>
      <c r="F6" s="574"/>
      <c r="G6" s="574"/>
      <c r="H6" s="576"/>
      <c r="I6" s="572"/>
      <c r="J6" s="574"/>
      <c r="K6" s="574"/>
      <c r="L6" s="574"/>
      <c r="M6" s="574"/>
      <c r="N6" s="574"/>
      <c r="O6" s="574"/>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12.75" customHeight="1">
      <c r="A7" s="55" t="s">
        <v>92</v>
      </c>
      <c r="B7" s="56">
        <v>7</v>
      </c>
      <c r="C7" s="56">
        <v>8</v>
      </c>
      <c r="D7" s="56">
        <v>9</v>
      </c>
      <c r="E7" s="56">
        <v>10</v>
      </c>
      <c r="F7" s="56">
        <v>11</v>
      </c>
      <c r="G7" s="56">
        <v>12</v>
      </c>
      <c r="H7" s="56">
        <v>13</v>
      </c>
      <c r="I7" s="56">
        <v>14</v>
      </c>
      <c r="J7" s="56">
        <v>15</v>
      </c>
      <c r="K7" s="56">
        <v>16</v>
      </c>
      <c r="L7" s="56">
        <v>17</v>
      </c>
      <c r="M7" s="56">
        <v>18</v>
      </c>
      <c r="N7" s="56">
        <v>19</v>
      </c>
      <c r="O7" s="56">
        <v>20</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52" customFormat="1" ht="28.5" customHeight="1">
      <c r="A8" s="57" t="str">
        <f>'部门收入总表'!B7</f>
        <v>岳阳县信访局</v>
      </c>
      <c r="B8" s="58">
        <v>0.5</v>
      </c>
      <c r="C8" s="59">
        <v>0.5</v>
      </c>
      <c r="D8" s="60"/>
      <c r="E8" s="60"/>
      <c r="F8" s="60"/>
      <c r="G8" s="60"/>
      <c r="H8" s="61" t="s">
        <v>269</v>
      </c>
      <c r="I8" s="63">
        <v>0.5</v>
      </c>
      <c r="J8" s="59">
        <v>0.5</v>
      </c>
      <c r="K8" s="64"/>
      <c r="L8" s="64"/>
      <c r="M8" s="64"/>
      <c r="N8" s="64"/>
      <c r="O8" s="65" t="s">
        <v>269</v>
      </c>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row>
    <row r="9" spans="1:250" ht="30.75" customHeight="1">
      <c r="A9" s="52"/>
      <c r="C9" s="52"/>
      <c r="D9" s="52"/>
      <c r="E9" s="52"/>
      <c r="F9" s="52"/>
      <c r="G9" s="52"/>
      <c r="H9" s="52"/>
      <c r="I9" s="52"/>
      <c r="J9" s="52"/>
      <c r="K9" s="52"/>
      <c r="L9" s="52"/>
      <c r="M9" s="52"/>
      <c r="N9" s="52"/>
      <c r="O9" s="52"/>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ht="12.75" customHeight="1">
      <c r="C10" s="52"/>
      <c r="D10" s="52"/>
      <c r="E10" s="52"/>
      <c r="F10" s="52"/>
      <c r="G10" s="52"/>
      <c r="H10" s="52"/>
      <c r="I10" s="52"/>
      <c r="J10" s="52"/>
      <c r="L10" s="52"/>
      <c r="N10" s="66"/>
      <c r="O10" s="52"/>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4:250" ht="12.75" customHeight="1">
      <c r="D11" s="52"/>
      <c r="G11" s="52"/>
      <c r="H11" s="52"/>
      <c r="I11" s="52"/>
      <c r="K11" s="52"/>
      <c r="O11" s="52"/>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2:250" ht="12.75" customHeight="1">
      <c r="B12" s="5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5:250" ht="12.75" customHeight="1">
      <c r="O13" s="52"/>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ht="12.75" customHeight="1">
      <c r="A16" s="52"/>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sheetData>
  <sheetProtection formatCells="0" formatColumns="0" formatRows="0"/>
  <mergeCells count="18">
    <mergeCell ref="L5:L6"/>
    <mergeCell ref="M5:M6"/>
    <mergeCell ref="N5:N6"/>
    <mergeCell ref="O5:O6"/>
    <mergeCell ref="H5:H6"/>
    <mergeCell ref="I5:I6"/>
    <mergeCell ref="J5:J6"/>
    <mergeCell ref="K5:K6"/>
    <mergeCell ref="A2:O2"/>
    <mergeCell ref="B4:H4"/>
    <mergeCell ref="I4:O4"/>
    <mergeCell ref="A4:A6"/>
    <mergeCell ref="B5:B6"/>
    <mergeCell ref="C5:C6"/>
    <mergeCell ref="D5:D6"/>
    <mergeCell ref="E5:E6"/>
    <mergeCell ref="F5:F6"/>
    <mergeCell ref="G5:G6"/>
  </mergeCells>
  <printOptions horizontalCentered="1"/>
  <pageMargins left="0.75" right="0.75" top="0.7900000000000001" bottom="0.7900000000000001" header="0.39" footer="0.39"/>
  <pageSetup fitToHeight="1" fitToWidth="1" horizontalDpi="1200" verticalDpi="1200" orientation="landscape" paperSize="9" scale="55"/>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U11"/>
  <sheetViews>
    <sheetView showGridLines="0" showZeros="0" workbookViewId="0" topLeftCell="A1">
      <selection activeCell="E9" sqref="E9"/>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41"/>
      <c r="B1" s="41"/>
      <c r="C1" s="41"/>
      <c r="D1" s="41"/>
      <c r="E1" s="41"/>
      <c r="F1" s="41"/>
      <c r="G1" s="41"/>
      <c r="H1" s="41"/>
      <c r="I1" s="41"/>
      <c r="J1" s="41"/>
      <c r="K1" s="41"/>
      <c r="L1" s="41"/>
      <c r="M1" s="41"/>
      <c r="N1" s="41"/>
      <c r="O1" s="41"/>
      <c r="P1" s="41"/>
      <c r="Q1" s="41"/>
      <c r="R1" s="41"/>
      <c r="S1" s="41"/>
      <c r="T1" s="41"/>
      <c r="U1" s="51" t="s">
        <v>270</v>
      </c>
    </row>
    <row r="2" spans="1:21" ht="24.75" customHeight="1">
      <c r="A2" s="458" t="s">
        <v>271</v>
      </c>
      <c r="B2" s="458"/>
      <c r="C2" s="458"/>
      <c r="D2" s="458"/>
      <c r="E2" s="458"/>
      <c r="F2" s="458"/>
      <c r="G2" s="458"/>
      <c r="H2" s="458"/>
      <c r="I2" s="458"/>
      <c r="J2" s="458"/>
      <c r="K2" s="458"/>
      <c r="L2" s="458"/>
      <c r="M2" s="458"/>
      <c r="N2" s="458"/>
      <c r="O2" s="458"/>
      <c r="P2" s="458"/>
      <c r="Q2" s="458"/>
      <c r="R2" s="458"/>
      <c r="S2" s="458"/>
      <c r="T2" s="458"/>
      <c r="U2" s="458"/>
    </row>
    <row r="3" spans="1:21" ht="19.5" customHeight="1">
      <c r="A3" s="41"/>
      <c r="B3" s="41"/>
      <c r="C3" s="41"/>
      <c r="D3" s="41"/>
      <c r="E3" s="41"/>
      <c r="F3" s="41"/>
      <c r="G3" s="41"/>
      <c r="H3" s="41"/>
      <c r="I3" s="41"/>
      <c r="J3" s="41"/>
      <c r="K3" s="41"/>
      <c r="L3" s="41"/>
      <c r="M3" s="41"/>
      <c r="N3" s="41"/>
      <c r="O3" s="41"/>
      <c r="P3" s="41"/>
      <c r="Q3" s="41"/>
      <c r="R3" s="41"/>
      <c r="S3" s="41"/>
      <c r="T3" s="544" t="s">
        <v>77</v>
      </c>
      <c r="U3" s="544"/>
    </row>
    <row r="4" spans="1:21" ht="27.75" customHeight="1">
      <c r="A4" s="460" t="s">
        <v>103</v>
      </c>
      <c r="B4" s="461"/>
      <c r="C4" s="462"/>
      <c r="D4" s="463" t="s">
        <v>122</v>
      </c>
      <c r="E4" s="463" t="s">
        <v>123</v>
      </c>
      <c r="F4" s="463" t="s">
        <v>97</v>
      </c>
      <c r="G4" s="466" t="s">
        <v>124</v>
      </c>
      <c r="H4" s="466" t="s">
        <v>125</v>
      </c>
      <c r="I4" s="466" t="s">
        <v>126</v>
      </c>
      <c r="J4" s="466" t="s">
        <v>127</v>
      </c>
      <c r="K4" s="466" t="s">
        <v>128</v>
      </c>
      <c r="L4" s="466" t="s">
        <v>129</v>
      </c>
      <c r="M4" s="466" t="s">
        <v>114</v>
      </c>
      <c r="N4" s="466" t="s">
        <v>130</v>
      </c>
      <c r="O4" s="466" t="s">
        <v>112</v>
      </c>
      <c r="P4" s="466" t="s">
        <v>116</v>
      </c>
      <c r="Q4" s="466" t="s">
        <v>115</v>
      </c>
      <c r="R4" s="466" t="s">
        <v>131</v>
      </c>
      <c r="S4" s="466" t="s">
        <v>132</v>
      </c>
      <c r="T4" s="466" t="s">
        <v>133</v>
      </c>
      <c r="U4" s="466" t="s">
        <v>119</v>
      </c>
    </row>
    <row r="5" spans="1:21" ht="13.5" customHeight="1">
      <c r="A5" s="463" t="s">
        <v>98</v>
      </c>
      <c r="B5" s="463" t="s">
        <v>99</v>
      </c>
      <c r="C5" s="463" t="s">
        <v>100</v>
      </c>
      <c r="D5" s="465"/>
      <c r="E5" s="465"/>
      <c r="F5" s="465"/>
      <c r="G5" s="466"/>
      <c r="H5" s="466"/>
      <c r="I5" s="466"/>
      <c r="J5" s="466"/>
      <c r="K5" s="466"/>
      <c r="L5" s="466"/>
      <c r="M5" s="466"/>
      <c r="N5" s="466"/>
      <c r="O5" s="466"/>
      <c r="P5" s="466"/>
      <c r="Q5" s="466"/>
      <c r="R5" s="466"/>
      <c r="S5" s="466"/>
      <c r="T5" s="466"/>
      <c r="U5" s="466"/>
    </row>
    <row r="6" spans="1:21" ht="18" customHeight="1">
      <c r="A6" s="464"/>
      <c r="B6" s="464"/>
      <c r="C6" s="464"/>
      <c r="D6" s="464"/>
      <c r="E6" s="464"/>
      <c r="F6" s="464"/>
      <c r="G6" s="466"/>
      <c r="H6" s="466"/>
      <c r="I6" s="466"/>
      <c r="J6" s="466"/>
      <c r="K6" s="466"/>
      <c r="L6" s="466"/>
      <c r="M6" s="466"/>
      <c r="N6" s="466"/>
      <c r="O6" s="466"/>
      <c r="P6" s="466"/>
      <c r="Q6" s="466"/>
      <c r="R6" s="466"/>
      <c r="S6" s="466"/>
      <c r="T6" s="466"/>
      <c r="U6" s="466"/>
    </row>
    <row r="7" spans="1:21" ht="22.5" customHeight="1">
      <c r="A7" s="43"/>
      <c r="B7" s="43"/>
      <c r="C7" s="44"/>
      <c r="D7" s="43" t="str">
        <f>'一般-工资福利'!D8</f>
        <v>283</v>
      </c>
      <c r="E7" s="43" t="str">
        <f>'一般-工资福利'!E8</f>
        <v>岳阳县信访局</v>
      </c>
      <c r="F7" s="45">
        <f>F10+F11</f>
        <v>127.59999999999998</v>
      </c>
      <c r="G7" s="45">
        <f aca="true" t="shared" si="0" ref="G7:U7">G10+G11</f>
        <v>86.81999999999998</v>
      </c>
      <c r="H7" s="45">
        <f t="shared" si="0"/>
        <v>38.58</v>
      </c>
      <c r="I7" s="45">
        <f t="shared" si="0"/>
        <v>0</v>
      </c>
      <c r="J7" s="45">
        <f t="shared" si="0"/>
        <v>0</v>
      </c>
      <c r="K7" s="45">
        <f t="shared" si="0"/>
        <v>0</v>
      </c>
      <c r="L7" s="45">
        <f t="shared" si="0"/>
        <v>0</v>
      </c>
      <c r="M7" s="45">
        <f t="shared" si="0"/>
        <v>0</v>
      </c>
      <c r="N7" s="45">
        <f t="shared" si="0"/>
        <v>0</v>
      </c>
      <c r="O7" s="45">
        <f t="shared" si="0"/>
        <v>2.2</v>
      </c>
      <c r="P7" s="45">
        <f t="shared" si="0"/>
        <v>0</v>
      </c>
      <c r="Q7" s="45">
        <f t="shared" si="0"/>
        <v>0</v>
      </c>
      <c r="R7" s="45">
        <f t="shared" si="0"/>
        <v>0</v>
      </c>
      <c r="S7" s="45">
        <f t="shared" si="0"/>
        <v>0</v>
      </c>
      <c r="T7" s="45">
        <f t="shared" si="0"/>
        <v>0</v>
      </c>
      <c r="U7" s="45">
        <f t="shared" si="0"/>
        <v>0</v>
      </c>
    </row>
    <row r="8" spans="1:21" ht="22.5" customHeight="1">
      <c r="A8" s="43" t="str">
        <f>'一般-工资福利'!A9</f>
        <v>201</v>
      </c>
      <c r="B8" s="43"/>
      <c r="C8" s="43"/>
      <c r="D8" s="43"/>
      <c r="E8" s="43" t="str">
        <f>'一般-工资福利'!E9</f>
        <v>一般公共服务支出</v>
      </c>
      <c r="F8" s="45">
        <f>F9</f>
        <v>127.59999999999998</v>
      </c>
      <c r="G8" s="45">
        <f aca="true" t="shared" si="1" ref="G8:U8">G9</f>
        <v>86.81999999999998</v>
      </c>
      <c r="H8" s="45">
        <f t="shared" si="1"/>
        <v>38.58</v>
      </c>
      <c r="I8" s="45">
        <f t="shared" si="1"/>
        <v>0</v>
      </c>
      <c r="J8" s="45">
        <f t="shared" si="1"/>
        <v>0</v>
      </c>
      <c r="K8" s="45">
        <f t="shared" si="1"/>
        <v>0</v>
      </c>
      <c r="L8" s="45">
        <f t="shared" si="1"/>
        <v>0</v>
      </c>
      <c r="M8" s="45">
        <f t="shared" si="1"/>
        <v>0</v>
      </c>
      <c r="N8" s="45">
        <f t="shared" si="1"/>
        <v>0</v>
      </c>
      <c r="O8" s="45">
        <f t="shared" si="1"/>
        <v>2.2</v>
      </c>
      <c r="P8" s="45">
        <f t="shared" si="1"/>
        <v>0</v>
      </c>
      <c r="Q8" s="45">
        <f t="shared" si="1"/>
        <v>0</v>
      </c>
      <c r="R8" s="45">
        <f t="shared" si="1"/>
        <v>0</v>
      </c>
      <c r="S8" s="45">
        <f t="shared" si="1"/>
        <v>0</v>
      </c>
      <c r="T8" s="45">
        <f t="shared" si="1"/>
        <v>0</v>
      </c>
      <c r="U8" s="45">
        <f t="shared" si="1"/>
        <v>0</v>
      </c>
    </row>
    <row r="9" spans="1:21" ht="22.5" customHeight="1">
      <c r="A9" s="43" t="str">
        <f>'一般-工资福利'!A10</f>
        <v>201</v>
      </c>
      <c r="B9" s="43" t="str">
        <f>'一般-工资福利'!B10</f>
        <v>03</v>
      </c>
      <c r="C9" s="43"/>
      <c r="D9" s="43"/>
      <c r="E9" s="43" t="str">
        <f>'一般-工资福利'!E10</f>
        <v>政府办公厅（室）及相关机构事务</v>
      </c>
      <c r="F9" s="45">
        <f>F10+F11</f>
        <v>127.59999999999998</v>
      </c>
      <c r="G9" s="45">
        <f aca="true" t="shared" si="2" ref="G9:U9">G10+G11</f>
        <v>86.81999999999998</v>
      </c>
      <c r="H9" s="45">
        <f t="shared" si="2"/>
        <v>38.58</v>
      </c>
      <c r="I9" s="45">
        <f t="shared" si="2"/>
        <v>0</v>
      </c>
      <c r="J9" s="45">
        <f t="shared" si="2"/>
        <v>0</v>
      </c>
      <c r="K9" s="45">
        <f t="shared" si="2"/>
        <v>0</v>
      </c>
      <c r="L9" s="45">
        <f t="shared" si="2"/>
        <v>0</v>
      </c>
      <c r="M9" s="45">
        <f t="shared" si="2"/>
        <v>0</v>
      </c>
      <c r="N9" s="45">
        <f t="shared" si="2"/>
        <v>0</v>
      </c>
      <c r="O9" s="45">
        <f t="shared" si="2"/>
        <v>2.2</v>
      </c>
      <c r="P9" s="45">
        <f t="shared" si="2"/>
        <v>0</v>
      </c>
      <c r="Q9" s="45">
        <f t="shared" si="2"/>
        <v>0</v>
      </c>
      <c r="R9" s="45">
        <f t="shared" si="2"/>
        <v>0</v>
      </c>
      <c r="S9" s="45">
        <f t="shared" si="2"/>
        <v>0</v>
      </c>
      <c r="T9" s="45">
        <f t="shared" si="2"/>
        <v>0</v>
      </c>
      <c r="U9" s="45">
        <f t="shared" si="2"/>
        <v>0</v>
      </c>
    </row>
    <row r="10" spans="1:21" s="22" customFormat="1" ht="22.5" customHeight="1">
      <c r="A10" s="43" t="str">
        <f>'一般-工资福利'!A11</f>
        <v>201</v>
      </c>
      <c r="B10" s="43" t="str">
        <f>'一般-工资福利'!B11</f>
        <v>03</v>
      </c>
      <c r="C10" s="43" t="str">
        <f>'一般-工资福利'!C11</f>
        <v>08</v>
      </c>
      <c r="D10" s="46">
        <f>'经费拔款'!D11</f>
        <v>0</v>
      </c>
      <c r="E10" s="43" t="str">
        <f>'一般-工资福利'!E11</f>
        <v>信访事务</v>
      </c>
      <c r="F10" s="47">
        <f>SUM(G10:U10)</f>
        <v>102.09999999999998</v>
      </c>
      <c r="G10" s="47">
        <f>'经费拔款'!H11</f>
        <v>86.81999999999998</v>
      </c>
      <c r="H10" s="47">
        <f>'经费拔款'!I11</f>
        <v>13.079999999999998</v>
      </c>
      <c r="I10" s="47"/>
      <c r="J10" s="47"/>
      <c r="K10" s="47"/>
      <c r="L10" s="47"/>
      <c r="M10" s="47"/>
      <c r="N10" s="47"/>
      <c r="O10" s="47">
        <f>'经费拔款'!J11</f>
        <v>2.2</v>
      </c>
      <c r="P10" s="49"/>
      <c r="Q10" s="49"/>
      <c r="R10" s="49"/>
      <c r="S10" s="49"/>
      <c r="T10" s="49"/>
      <c r="U10" s="49"/>
    </row>
    <row r="11" spans="1:21" ht="22.5" customHeight="1">
      <c r="A11" s="46" t="str">
        <f>'经费拔款'!A12</f>
        <v>201</v>
      </c>
      <c r="B11" s="46" t="str">
        <f>'经费拔款'!B12</f>
        <v>03</v>
      </c>
      <c r="C11" s="46" t="str">
        <f>'经费拔款'!C12</f>
        <v>08</v>
      </c>
      <c r="D11" s="46">
        <f>'经费拔款'!D12</f>
        <v>0</v>
      </c>
      <c r="E11" s="46" t="str">
        <f>'经费拔款'!E12</f>
        <v>信访事务</v>
      </c>
      <c r="F11" s="47">
        <f>SUM(G11:U11)</f>
        <v>25.5</v>
      </c>
      <c r="G11" s="48"/>
      <c r="H11" s="47">
        <f>'经费拔款'!L12</f>
        <v>25.5</v>
      </c>
      <c r="I11" s="48">
        <f>'经费拔款'!Q12</f>
        <v>0</v>
      </c>
      <c r="J11" s="48"/>
      <c r="K11" s="48"/>
      <c r="L11" s="48"/>
      <c r="M11" s="48"/>
      <c r="N11" s="48"/>
      <c r="O11" s="48"/>
      <c r="P11" s="50"/>
      <c r="Q11" s="50"/>
      <c r="R11" s="50"/>
      <c r="S11" s="50"/>
      <c r="T11" s="50"/>
      <c r="U11" s="50"/>
    </row>
  </sheetData>
  <sheetProtection sheet="1" formatCells="0" formatColumns="0" formatRows="0"/>
  <mergeCells count="24">
    <mergeCell ref="T4:T6"/>
    <mergeCell ref="U4:U6"/>
    <mergeCell ref="P4:P6"/>
    <mergeCell ref="Q4:Q6"/>
    <mergeCell ref="R4:R6"/>
    <mergeCell ref="S4:S6"/>
    <mergeCell ref="L4:L6"/>
    <mergeCell ref="M4:M6"/>
    <mergeCell ref="N4:N6"/>
    <mergeCell ref="O4:O6"/>
    <mergeCell ref="H4:H6"/>
    <mergeCell ref="I4:I6"/>
    <mergeCell ref="J4:J6"/>
    <mergeCell ref="K4:K6"/>
    <mergeCell ref="A2:U2"/>
    <mergeCell ref="T3:U3"/>
    <mergeCell ref="A4:C4"/>
    <mergeCell ref="A5:A6"/>
    <mergeCell ref="B5:B6"/>
    <mergeCell ref="C5:C6"/>
    <mergeCell ref="D4:D6"/>
    <mergeCell ref="E4:E6"/>
    <mergeCell ref="F4:F6"/>
    <mergeCell ref="G4:G6"/>
  </mergeCells>
  <printOptions horizontalCentered="1"/>
  <pageMargins left="0.75" right="0.75" top="0.7900000000000001" bottom="0.7900000000000001" header="0.39" footer="0.39"/>
  <pageSetup fitToHeight="1" fitToWidth="1" horizontalDpi="1200" verticalDpi="1200" orientation="landscape" paperSize="9" scale="55"/>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4"/>
  <sheetViews>
    <sheetView showGridLines="0" showZeros="0" workbookViewId="0" topLeftCell="A1">
      <selection activeCell="H7" sqref="H7"/>
    </sheetView>
  </sheetViews>
  <sheetFormatPr defaultColWidth="6.875" defaultRowHeight="12.75" customHeight="1"/>
  <cols>
    <col min="1" max="1" width="8.75390625" style="24" customWidth="1"/>
    <col min="2" max="2" width="16.625" style="24" customWidth="1"/>
    <col min="3" max="3" width="9.50390625" style="24" customWidth="1"/>
    <col min="4" max="4" width="9.25390625" style="24" customWidth="1"/>
    <col min="5" max="5" width="10.625" style="24" customWidth="1"/>
    <col min="6" max="7" width="23.625" style="24" customWidth="1"/>
    <col min="8" max="8" width="23.50390625" style="24" customWidth="1"/>
    <col min="9" max="9" width="20.625" style="24" customWidth="1"/>
    <col min="10" max="10" width="8.75390625" style="24" customWidth="1"/>
    <col min="11" max="16384" width="6.875" style="24" customWidth="1"/>
  </cols>
  <sheetData>
    <row r="1" spans="1:10" ht="18.75" customHeight="1">
      <c r="A1" s="25"/>
      <c r="B1" s="25"/>
      <c r="C1" s="25"/>
      <c r="D1" s="25"/>
      <c r="E1" s="26"/>
      <c r="F1" s="25"/>
      <c r="G1" s="25"/>
      <c r="H1" s="25"/>
      <c r="I1" s="25" t="s">
        <v>272</v>
      </c>
      <c r="J1" s="25"/>
    </row>
    <row r="2" spans="1:10" ht="18.75" customHeight="1">
      <c r="A2" s="577" t="s">
        <v>273</v>
      </c>
      <c r="B2" s="577"/>
      <c r="C2" s="577"/>
      <c r="D2" s="577"/>
      <c r="E2" s="577"/>
      <c r="F2" s="577"/>
      <c r="G2" s="577"/>
      <c r="H2" s="577"/>
      <c r="I2" s="577"/>
      <c r="J2" s="25"/>
    </row>
    <row r="3" ht="18.75" customHeight="1">
      <c r="I3" s="38" t="s">
        <v>77</v>
      </c>
    </row>
    <row r="4" spans="1:10" ht="32.25" customHeight="1">
      <c r="A4" s="581" t="s">
        <v>122</v>
      </c>
      <c r="B4" s="582" t="s">
        <v>79</v>
      </c>
      <c r="C4" s="578" t="s">
        <v>274</v>
      </c>
      <c r="D4" s="579"/>
      <c r="E4" s="580"/>
      <c r="F4" s="579" t="s">
        <v>275</v>
      </c>
      <c r="G4" s="578" t="s">
        <v>276</v>
      </c>
      <c r="H4" s="578" t="s">
        <v>277</v>
      </c>
      <c r="I4" s="579"/>
      <c r="J4" s="25"/>
    </row>
    <row r="5" spans="1:10" ht="24.75" customHeight="1">
      <c r="A5" s="581"/>
      <c r="B5" s="582"/>
      <c r="C5" s="27" t="s">
        <v>278</v>
      </c>
      <c r="D5" s="28" t="s">
        <v>105</v>
      </c>
      <c r="E5" s="29" t="s">
        <v>106</v>
      </c>
      <c r="F5" s="579"/>
      <c r="G5" s="578"/>
      <c r="H5" s="30" t="s">
        <v>279</v>
      </c>
      <c r="I5" s="39" t="s">
        <v>280</v>
      </c>
      <c r="J5" s="25"/>
    </row>
    <row r="6" spans="1:10" ht="24.75" customHeight="1">
      <c r="A6" s="31" t="s">
        <v>92</v>
      </c>
      <c r="B6" s="31" t="s">
        <v>92</v>
      </c>
      <c r="C6" s="32" t="s">
        <v>92</v>
      </c>
      <c r="D6" s="32" t="s">
        <v>92</v>
      </c>
      <c r="E6" s="32" t="s">
        <v>92</v>
      </c>
      <c r="F6" s="31" t="s">
        <v>92</v>
      </c>
      <c r="G6" s="31" t="s">
        <v>92</v>
      </c>
      <c r="H6" s="32" t="s">
        <v>92</v>
      </c>
      <c r="I6" s="31" t="s">
        <v>92</v>
      </c>
      <c r="J6" s="25"/>
    </row>
    <row r="7" spans="1:10" s="23" customFormat="1" ht="307.5" customHeight="1">
      <c r="A7" s="33" t="str">
        <f>'经费拔款'!D8</f>
        <v>283</v>
      </c>
      <c r="B7" s="33" t="str">
        <f>'经费拔款'!E8</f>
        <v>岳阳县信访局</v>
      </c>
      <c r="C7" s="34">
        <f>SUM(D7:E7)</f>
        <v>127.59999999999998</v>
      </c>
      <c r="D7" s="34">
        <f>'部门收支总表'!F6</f>
        <v>102.09999999999998</v>
      </c>
      <c r="E7" s="34">
        <f>'部门收支总表'!F10</f>
        <v>25.5</v>
      </c>
      <c r="F7" s="35" t="s">
        <v>281</v>
      </c>
      <c r="G7" s="35" t="s">
        <v>282</v>
      </c>
      <c r="H7" s="35" t="s">
        <v>283</v>
      </c>
      <c r="I7" s="40" t="s">
        <v>284</v>
      </c>
      <c r="J7" s="36"/>
    </row>
    <row r="8" spans="1:10" ht="49.5" customHeight="1">
      <c r="A8" s="36"/>
      <c r="B8" s="36"/>
      <c r="C8" s="36"/>
      <c r="D8" s="36"/>
      <c r="E8" s="37"/>
      <c r="F8" s="36"/>
      <c r="G8" s="36"/>
      <c r="H8" s="36"/>
      <c r="I8" s="36"/>
      <c r="J8" s="25"/>
    </row>
    <row r="9" spans="1:10" ht="18.75" customHeight="1">
      <c r="A9" s="25"/>
      <c r="B9" s="36"/>
      <c r="C9" s="36"/>
      <c r="D9" s="36"/>
      <c r="E9" s="26"/>
      <c r="F9" s="25"/>
      <c r="G9" s="25"/>
      <c r="H9" s="36"/>
      <c r="I9" s="36"/>
      <c r="J9" s="25"/>
    </row>
    <row r="10" spans="1:10" ht="18.75" customHeight="1">
      <c r="A10" s="25"/>
      <c r="B10" s="36"/>
      <c r="C10" s="36"/>
      <c r="D10" s="36"/>
      <c r="E10" s="37"/>
      <c r="F10" s="25"/>
      <c r="G10" s="25"/>
      <c r="H10" s="25"/>
      <c r="I10" s="25"/>
      <c r="J10" s="25"/>
    </row>
    <row r="11" spans="1:10" ht="18.75" customHeight="1">
      <c r="A11" s="25"/>
      <c r="B11" s="36"/>
      <c r="C11" s="25"/>
      <c r="D11" s="36"/>
      <c r="E11" s="26"/>
      <c r="F11" s="25"/>
      <c r="G11" s="25"/>
      <c r="H11" s="36"/>
      <c r="I11" s="36"/>
      <c r="J11" s="25"/>
    </row>
    <row r="12" spans="1:10" ht="18.75" customHeight="1">
      <c r="A12" s="25"/>
      <c r="B12" s="25"/>
      <c r="C12" s="36"/>
      <c r="D12" s="36"/>
      <c r="E12" s="26"/>
      <c r="F12" s="25"/>
      <c r="G12" s="25"/>
      <c r="H12" s="25"/>
      <c r="I12" s="25"/>
      <c r="J12" s="25"/>
    </row>
    <row r="13" spans="1:10" ht="18.75" customHeight="1">
      <c r="A13" s="25"/>
      <c r="B13" s="25"/>
      <c r="C13" s="36"/>
      <c r="D13" s="36"/>
      <c r="E13" s="37"/>
      <c r="F13" s="25"/>
      <c r="G13" s="36"/>
      <c r="H13" s="36"/>
      <c r="I13" s="25"/>
      <c r="J13" s="25"/>
    </row>
    <row r="14" spans="1:10" ht="18.75" customHeight="1">
      <c r="A14" s="25"/>
      <c r="B14" s="25"/>
      <c r="C14" s="25"/>
      <c r="D14" s="25"/>
      <c r="E14" s="26"/>
      <c r="F14" s="25"/>
      <c r="G14" s="25"/>
      <c r="H14" s="25"/>
      <c r="I14" s="25"/>
      <c r="J14" s="25"/>
    </row>
  </sheetData>
  <sheetProtection sheet="1" formatCells="0" formatColumns="0" formatRows="0"/>
  <mergeCells count="7">
    <mergeCell ref="A2:I2"/>
    <mergeCell ref="C4:E4"/>
    <mergeCell ref="H4:I4"/>
    <mergeCell ref="A4:A5"/>
    <mergeCell ref="B4:B5"/>
    <mergeCell ref="F4:F5"/>
    <mergeCell ref="G4:G5"/>
  </mergeCells>
  <printOptions horizontalCentered="1"/>
  <pageMargins left="0.75" right="0.75" top="0.7900000000000001" bottom="0.7900000000000001" header="0.39" footer="0.39"/>
  <pageSetup fitToHeight="1" fitToWidth="1" horizontalDpi="1200" verticalDpi="12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A1">
      <selection activeCell="A11" sqref="A11:E11"/>
    </sheetView>
  </sheetViews>
  <sheetFormatPr defaultColWidth="6.875" defaultRowHeight="22.5" customHeight="1"/>
  <cols>
    <col min="1" max="3" width="3.375" style="377" customWidth="1"/>
    <col min="4" max="4" width="7.375" style="377" customWidth="1"/>
    <col min="5" max="5" width="21.75390625" style="377" customWidth="1"/>
    <col min="6" max="6" width="12.50390625" style="377" customWidth="1"/>
    <col min="7" max="7" width="11.625" style="377" customWidth="1"/>
    <col min="8" max="16" width="10.50390625" style="377" customWidth="1"/>
    <col min="17" max="247" width="6.75390625" style="377" customWidth="1"/>
    <col min="248" max="16384" width="6.875" style="378" customWidth="1"/>
  </cols>
  <sheetData>
    <row r="1" spans="2:247" ht="22.5" customHeight="1">
      <c r="B1" s="379"/>
      <c r="C1" s="379"/>
      <c r="D1" s="379"/>
      <c r="E1" s="379"/>
      <c r="F1" s="379"/>
      <c r="G1" s="379"/>
      <c r="H1" s="379"/>
      <c r="I1" s="379"/>
      <c r="J1" s="379"/>
      <c r="K1" s="379"/>
      <c r="L1" s="379"/>
      <c r="P1" s="389" t="s">
        <v>93</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430" t="s">
        <v>94</v>
      </c>
      <c r="B2" s="430"/>
      <c r="C2" s="430"/>
      <c r="D2" s="430"/>
      <c r="E2" s="430"/>
      <c r="F2" s="430"/>
      <c r="G2" s="430"/>
      <c r="H2" s="430"/>
      <c r="I2" s="430"/>
      <c r="J2" s="430"/>
      <c r="K2" s="430"/>
      <c r="L2" s="430"/>
      <c r="M2" s="430"/>
      <c r="N2" s="430"/>
      <c r="O2" s="430"/>
      <c r="P2" s="430"/>
      <c r="Q2" s="394"/>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281"/>
      <c r="B3" s="281"/>
      <c r="C3" s="281"/>
      <c r="D3" s="380"/>
      <c r="E3" s="381"/>
      <c r="F3" s="382"/>
      <c r="G3" s="383"/>
      <c r="H3" s="383"/>
      <c r="I3" s="383"/>
      <c r="J3" s="382"/>
      <c r="K3" s="382"/>
      <c r="L3" s="382"/>
      <c r="O3" s="431" t="s">
        <v>77</v>
      </c>
      <c r="P3" s="431"/>
      <c r="Q3" s="38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432" t="s">
        <v>95</v>
      </c>
      <c r="B4" s="432"/>
      <c r="C4" s="432"/>
      <c r="D4" s="434" t="s">
        <v>78</v>
      </c>
      <c r="E4" s="435" t="s">
        <v>96</v>
      </c>
      <c r="F4" s="436" t="s">
        <v>97</v>
      </c>
      <c r="G4" s="433" t="s">
        <v>81</v>
      </c>
      <c r="H4" s="433"/>
      <c r="I4" s="433"/>
      <c r="J4" s="434" t="s">
        <v>82</v>
      </c>
      <c r="K4" s="434" t="s">
        <v>83</v>
      </c>
      <c r="L4" s="434" t="s">
        <v>84</v>
      </c>
      <c r="M4" s="434" t="s">
        <v>85</v>
      </c>
      <c r="N4" s="434" t="s">
        <v>86</v>
      </c>
      <c r="O4" s="437" t="s">
        <v>87</v>
      </c>
      <c r="P4" s="439" t="s">
        <v>88</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324" t="s">
        <v>98</v>
      </c>
      <c r="B5" s="324" t="s">
        <v>99</v>
      </c>
      <c r="C5" s="324" t="s">
        <v>100</v>
      </c>
      <c r="D5" s="434"/>
      <c r="E5" s="435"/>
      <c r="F5" s="434"/>
      <c r="G5" s="324" t="s">
        <v>89</v>
      </c>
      <c r="H5" s="324" t="s">
        <v>90</v>
      </c>
      <c r="I5" s="324" t="s">
        <v>91</v>
      </c>
      <c r="J5" s="434"/>
      <c r="K5" s="434"/>
      <c r="L5" s="434"/>
      <c r="M5" s="434"/>
      <c r="N5" s="434"/>
      <c r="O5" s="438"/>
      <c r="P5" s="440"/>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336" t="s">
        <v>92</v>
      </c>
      <c r="B6" s="336" t="s">
        <v>92</v>
      </c>
      <c r="C6" s="336" t="s">
        <v>92</v>
      </c>
      <c r="D6" s="336" t="s">
        <v>92</v>
      </c>
      <c r="E6" s="336" t="s">
        <v>92</v>
      </c>
      <c r="F6" s="336">
        <v>1</v>
      </c>
      <c r="G6" s="336">
        <v>2</v>
      </c>
      <c r="H6" s="336">
        <v>3</v>
      </c>
      <c r="I6" s="336">
        <v>4</v>
      </c>
      <c r="J6" s="336">
        <v>5</v>
      </c>
      <c r="K6" s="336">
        <v>6</v>
      </c>
      <c r="L6" s="336">
        <v>7</v>
      </c>
      <c r="M6" s="336">
        <v>8</v>
      </c>
      <c r="N6" s="336">
        <v>9</v>
      </c>
      <c r="O6" s="390">
        <v>10</v>
      </c>
      <c r="P6" s="391">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17" ht="22.5" customHeight="1">
      <c r="A7" s="336"/>
      <c r="B7" s="336"/>
      <c r="C7" s="336"/>
      <c r="D7" s="326" t="str">
        <f>'一般-工资福利'!D8</f>
        <v>283</v>
      </c>
      <c r="E7" s="326" t="str">
        <f>'一般-工资福利'!E8</f>
        <v>岳阳县信访局</v>
      </c>
      <c r="F7" s="384">
        <f>F8</f>
        <v>127.59999999999998</v>
      </c>
      <c r="G7" s="384">
        <f aca="true" t="shared" si="0" ref="G7:P8">G8</f>
        <v>127.59999999999998</v>
      </c>
      <c r="H7" s="384">
        <f t="shared" si="0"/>
        <v>127.59999999999998</v>
      </c>
      <c r="I7" s="384">
        <f t="shared" si="0"/>
        <v>0</v>
      </c>
      <c r="J7" s="384">
        <f t="shared" si="0"/>
        <v>0</v>
      </c>
      <c r="K7" s="384">
        <f t="shared" si="0"/>
        <v>0</v>
      </c>
      <c r="L7" s="384">
        <f t="shared" si="0"/>
        <v>0</v>
      </c>
      <c r="M7" s="384">
        <f t="shared" si="0"/>
        <v>0</v>
      </c>
      <c r="N7" s="384">
        <f t="shared" si="0"/>
        <v>0</v>
      </c>
      <c r="O7" s="384">
        <f t="shared" si="0"/>
        <v>0</v>
      </c>
      <c r="P7" s="384">
        <f t="shared" si="0"/>
        <v>0</v>
      </c>
      <c r="Q7" s="377"/>
    </row>
    <row r="8" spans="1:256" s="22" customFormat="1" ht="22.5" customHeight="1">
      <c r="A8" s="338" t="str">
        <f>'一般-工资福利'!A9</f>
        <v>201</v>
      </c>
      <c r="B8" s="327"/>
      <c r="C8" s="338"/>
      <c r="D8" s="327"/>
      <c r="E8" s="338" t="str">
        <f>'一般-工资福利'!E9</f>
        <v>一般公共服务支出</v>
      </c>
      <c r="F8" s="385">
        <f>F9</f>
        <v>127.59999999999998</v>
      </c>
      <c r="G8" s="385">
        <f t="shared" si="0"/>
        <v>127.59999999999998</v>
      </c>
      <c r="H8" s="385">
        <f t="shared" si="0"/>
        <v>127.59999999999998</v>
      </c>
      <c r="I8" s="385">
        <f t="shared" si="0"/>
        <v>0</v>
      </c>
      <c r="J8" s="385">
        <f t="shared" si="0"/>
        <v>0</v>
      </c>
      <c r="K8" s="385">
        <f t="shared" si="0"/>
        <v>0</v>
      </c>
      <c r="L8" s="385">
        <f t="shared" si="0"/>
        <v>0</v>
      </c>
      <c r="M8" s="385">
        <f t="shared" si="0"/>
        <v>0</v>
      </c>
      <c r="N8" s="385">
        <f t="shared" si="0"/>
        <v>0</v>
      </c>
      <c r="O8" s="385">
        <f t="shared" si="0"/>
        <v>0</v>
      </c>
      <c r="P8" s="385">
        <f t="shared" si="0"/>
        <v>0</v>
      </c>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388"/>
      <c r="DG8" s="388"/>
      <c r="DH8" s="388"/>
      <c r="DI8" s="388"/>
      <c r="DJ8" s="388"/>
      <c r="DK8" s="388"/>
      <c r="DL8" s="388"/>
      <c r="DM8" s="388"/>
      <c r="DN8" s="388"/>
      <c r="DO8" s="388"/>
      <c r="DP8" s="388"/>
      <c r="DQ8" s="388"/>
      <c r="DR8" s="388"/>
      <c r="DS8" s="388"/>
      <c r="DT8" s="388"/>
      <c r="DU8" s="388"/>
      <c r="DV8" s="388"/>
      <c r="DW8" s="388"/>
      <c r="DX8" s="388"/>
      <c r="DY8" s="388"/>
      <c r="DZ8" s="388"/>
      <c r="EA8" s="388"/>
      <c r="EB8" s="388"/>
      <c r="EC8" s="388"/>
      <c r="ED8" s="388"/>
      <c r="EE8" s="388"/>
      <c r="EF8" s="388"/>
      <c r="EG8" s="388"/>
      <c r="EH8" s="388"/>
      <c r="EI8" s="388"/>
      <c r="EJ8" s="388"/>
      <c r="EK8" s="388"/>
      <c r="EL8" s="388"/>
      <c r="EM8" s="388"/>
      <c r="EN8" s="388"/>
      <c r="EO8" s="388"/>
      <c r="EP8" s="388"/>
      <c r="EQ8" s="388"/>
      <c r="ER8" s="388"/>
      <c r="ES8" s="388"/>
      <c r="ET8" s="388"/>
      <c r="EU8" s="388"/>
      <c r="EV8" s="388"/>
      <c r="EW8" s="388"/>
      <c r="EX8" s="388"/>
      <c r="EY8" s="388"/>
      <c r="EZ8" s="388"/>
      <c r="FA8" s="388"/>
      <c r="FB8" s="388"/>
      <c r="FC8" s="388"/>
      <c r="FD8" s="388"/>
      <c r="FE8" s="388"/>
      <c r="FF8" s="388"/>
      <c r="FG8" s="388"/>
      <c r="FH8" s="388"/>
      <c r="FI8" s="388"/>
      <c r="FJ8" s="388"/>
      <c r="FK8" s="388"/>
      <c r="FL8" s="388"/>
      <c r="FM8" s="388"/>
      <c r="FN8" s="388"/>
      <c r="FO8" s="388"/>
      <c r="FP8" s="388"/>
      <c r="FQ8" s="388"/>
      <c r="FR8" s="388"/>
      <c r="FS8" s="388"/>
      <c r="FT8" s="388"/>
      <c r="FU8" s="388"/>
      <c r="FV8" s="388"/>
      <c r="FW8" s="388"/>
      <c r="FX8" s="388"/>
      <c r="FY8" s="388"/>
      <c r="FZ8" s="388"/>
      <c r="GA8" s="388"/>
      <c r="GB8" s="388"/>
      <c r="GC8" s="388"/>
      <c r="GD8" s="388"/>
      <c r="GE8" s="388"/>
      <c r="GF8" s="388"/>
      <c r="GG8" s="388"/>
      <c r="GH8" s="388"/>
      <c r="GI8" s="388"/>
      <c r="GJ8" s="388"/>
      <c r="GK8" s="388"/>
      <c r="GL8" s="388"/>
      <c r="GM8" s="388"/>
      <c r="GN8" s="388"/>
      <c r="GO8" s="388"/>
      <c r="GP8" s="388"/>
      <c r="GQ8" s="388"/>
      <c r="GR8" s="388"/>
      <c r="GS8" s="388"/>
      <c r="GT8" s="388"/>
      <c r="GU8" s="388"/>
      <c r="GV8" s="388"/>
      <c r="GW8" s="388"/>
      <c r="GX8" s="388"/>
      <c r="GY8" s="388"/>
      <c r="GZ8" s="388"/>
      <c r="HA8" s="388"/>
      <c r="HB8" s="388"/>
      <c r="HC8" s="388"/>
      <c r="HD8" s="388"/>
      <c r="HE8" s="388"/>
      <c r="HF8" s="388"/>
      <c r="HG8" s="388"/>
      <c r="HH8" s="388"/>
      <c r="HI8" s="388"/>
      <c r="HJ8" s="388"/>
      <c r="HK8" s="388"/>
      <c r="HL8" s="388"/>
      <c r="HM8" s="388"/>
      <c r="HN8" s="388"/>
      <c r="HO8" s="388"/>
      <c r="HP8" s="388"/>
      <c r="HQ8" s="388"/>
      <c r="HR8" s="388"/>
      <c r="HS8" s="388"/>
      <c r="HT8" s="388"/>
      <c r="HU8" s="388"/>
      <c r="HV8" s="388"/>
      <c r="HW8" s="388"/>
      <c r="HX8" s="388"/>
      <c r="HY8" s="388"/>
      <c r="HZ8" s="388"/>
      <c r="IA8" s="388"/>
      <c r="IB8" s="388"/>
      <c r="IC8" s="388"/>
      <c r="ID8" s="388"/>
      <c r="IE8" s="388"/>
      <c r="IF8" s="388"/>
      <c r="IG8" s="388"/>
      <c r="IH8" s="388"/>
      <c r="II8" s="388"/>
      <c r="IJ8" s="388"/>
      <c r="IK8" s="388"/>
      <c r="IL8" s="388"/>
      <c r="IM8" s="388"/>
      <c r="IN8" s="376"/>
      <c r="IO8" s="376"/>
      <c r="IP8" s="376"/>
      <c r="IQ8" s="376"/>
      <c r="IR8" s="376"/>
      <c r="IS8" s="376"/>
      <c r="IT8" s="376"/>
      <c r="IU8" s="376"/>
      <c r="IV8" s="376"/>
    </row>
    <row r="9" spans="1:256" s="22" customFormat="1" ht="22.5" customHeight="1">
      <c r="A9" s="338" t="str">
        <f>'一般-工资福利'!A10</f>
        <v>201</v>
      </c>
      <c r="B9" s="338" t="str">
        <f>'一般-工资福利'!B10</f>
        <v>03</v>
      </c>
      <c r="C9" s="338"/>
      <c r="D9" s="327"/>
      <c r="E9" s="338" t="str">
        <f>'一般-工资福利'!E10</f>
        <v>政府办公厅（室）及相关机构事务</v>
      </c>
      <c r="F9" s="385">
        <f>F10+F11</f>
        <v>127.59999999999998</v>
      </c>
      <c r="G9" s="385">
        <f aca="true" t="shared" si="1" ref="G9:P9">G10+G11</f>
        <v>127.59999999999998</v>
      </c>
      <c r="H9" s="385">
        <f t="shared" si="1"/>
        <v>127.59999999999998</v>
      </c>
      <c r="I9" s="385">
        <f t="shared" si="1"/>
        <v>0</v>
      </c>
      <c r="J9" s="385">
        <f t="shared" si="1"/>
        <v>0</v>
      </c>
      <c r="K9" s="385">
        <f t="shared" si="1"/>
        <v>0</v>
      </c>
      <c r="L9" s="385">
        <f t="shared" si="1"/>
        <v>0</v>
      </c>
      <c r="M9" s="385">
        <f t="shared" si="1"/>
        <v>0</v>
      </c>
      <c r="N9" s="385">
        <f t="shared" si="1"/>
        <v>0</v>
      </c>
      <c r="O9" s="385">
        <f t="shared" si="1"/>
        <v>0</v>
      </c>
      <c r="P9" s="385">
        <f t="shared" si="1"/>
        <v>0</v>
      </c>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388"/>
      <c r="DG9" s="388"/>
      <c r="DH9" s="388"/>
      <c r="DI9" s="388"/>
      <c r="DJ9" s="388"/>
      <c r="DK9" s="388"/>
      <c r="DL9" s="388"/>
      <c r="DM9" s="388"/>
      <c r="DN9" s="388"/>
      <c r="DO9" s="388"/>
      <c r="DP9" s="388"/>
      <c r="DQ9" s="388"/>
      <c r="DR9" s="388"/>
      <c r="DS9" s="388"/>
      <c r="DT9" s="388"/>
      <c r="DU9" s="388"/>
      <c r="DV9" s="388"/>
      <c r="DW9" s="388"/>
      <c r="DX9" s="388"/>
      <c r="DY9" s="388"/>
      <c r="DZ9" s="388"/>
      <c r="EA9" s="388"/>
      <c r="EB9" s="388"/>
      <c r="EC9" s="388"/>
      <c r="ED9" s="388"/>
      <c r="EE9" s="388"/>
      <c r="EF9" s="388"/>
      <c r="EG9" s="388"/>
      <c r="EH9" s="388"/>
      <c r="EI9" s="388"/>
      <c r="EJ9" s="388"/>
      <c r="EK9" s="388"/>
      <c r="EL9" s="388"/>
      <c r="EM9" s="388"/>
      <c r="EN9" s="388"/>
      <c r="EO9" s="388"/>
      <c r="EP9" s="388"/>
      <c r="EQ9" s="388"/>
      <c r="ER9" s="388"/>
      <c r="ES9" s="388"/>
      <c r="ET9" s="388"/>
      <c r="EU9" s="388"/>
      <c r="EV9" s="388"/>
      <c r="EW9" s="388"/>
      <c r="EX9" s="388"/>
      <c r="EY9" s="388"/>
      <c r="EZ9" s="388"/>
      <c r="FA9" s="388"/>
      <c r="FB9" s="388"/>
      <c r="FC9" s="388"/>
      <c r="FD9" s="388"/>
      <c r="FE9" s="388"/>
      <c r="FF9" s="388"/>
      <c r="FG9" s="388"/>
      <c r="FH9" s="388"/>
      <c r="FI9" s="388"/>
      <c r="FJ9" s="388"/>
      <c r="FK9" s="388"/>
      <c r="FL9" s="388"/>
      <c r="FM9" s="388"/>
      <c r="FN9" s="388"/>
      <c r="FO9" s="388"/>
      <c r="FP9" s="388"/>
      <c r="FQ9" s="388"/>
      <c r="FR9" s="388"/>
      <c r="FS9" s="388"/>
      <c r="FT9" s="388"/>
      <c r="FU9" s="388"/>
      <c r="FV9" s="388"/>
      <c r="FW9" s="388"/>
      <c r="FX9" s="388"/>
      <c r="FY9" s="388"/>
      <c r="FZ9" s="388"/>
      <c r="GA9" s="388"/>
      <c r="GB9" s="388"/>
      <c r="GC9" s="388"/>
      <c r="GD9" s="388"/>
      <c r="GE9" s="388"/>
      <c r="GF9" s="388"/>
      <c r="GG9" s="388"/>
      <c r="GH9" s="388"/>
      <c r="GI9" s="388"/>
      <c r="GJ9" s="388"/>
      <c r="GK9" s="388"/>
      <c r="GL9" s="388"/>
      <c r="GM9" s="388"/>
      <c r="GN9" s="388"/>
      <c r="GO9" s="388"/>
      <c r="GP9" s="388"/>
      <c r="GQ9" s="388"/>
      <c r="GR9" s="388"/>
      <c r="GS9" s="388"/>
      <c r="GT9" s="388"/>
      <c r="GU9" s="388"/>
      <c r="GV9" s="388"/>
      <c r="GW9" s="388"/>
      <c r="GX9" s="388"/>
      <c r="GY9" s="388"/>
      <c r="GZ9" s="388"/>
      <c r="HA9" s="388"/>
      <c r="HB9" s="388"/>
      <c r="HC9" s="388"/>
      <c r="HD9" s="388"/>
      <c r="HE9" s="388"/>
      <c r="HF9" s="388"/>
      <c r="HG9" s="388"/>
      <c r="HH9" s="388"/>
      <c r="HI9" s="388"/>
      <c r="HJ9" s="388"/>
      <c r="HK9" s="388"/>
      <c r="HL9" s="388"/>
      <c r="HM9" s="388"/>
      <c r="HN9" s="388"/>
      <c r="HO9" s="388"/>
      <c r="HP9" s="388"/>
      <c r="HQ9" s="388"/>
      <c r="HR9" s="388"/>
      <c r="HS9" s="388"/>
      <c r="HT9" s="388"/>
      <c r="HU9" s="388"/>
      <c r="HV9" s="388"/>
      <c r="HW9" s="388"/>
      <c r="HX9" s="388"/>
      <c r="HY9" s="388"/>
      <c r="HZ9" s="388"/>
      <c r="IA9" s="388"/>
      <c r="IB9" s="388"/>
      <c r="IC9" s="388"/>
      <c r="ID9" s="388"/>
      <c r="IE9" s="388"/>
      <c r="IF9" s="388"/>
      <c r="IG9" s="388"/>
      <c r="IH9" s="388"/>
      <c r="II9" s="388"/>
      <c r="IJ9" s="388"/>
      <c r="IK9" s="388"/>
      <c r="IL9" s="388"/>
      <c r="IM9" s="388"/>
      <c r="IN9" s="376"/>
      <c r="IO9" s="376"/>
      <c r="IP9" s="376"/>
      <c r="IQ9" s="376"/>
      <c r="IR9" s="376"/>
      <c r="IS9" s="376"/>
      <c r="IT9" s="376"/>
      <c r="IU9" s="376"/>
      <c r="IV9" s="376"/>
    </row>
    <row r="10" spans="1:247" s="376" customFormat="1" ht="22.5" customHeight="1">
      <c r="A10" s="338" t="str">
        <f>'一般-工资福利'!A11</f>
        <v>201</v>
      </c>
      <c r="B10" s="338" t="str">
        <f>'一般-工资福利'!B11</f>
        <v>03</v>
      </c>
      <c r="C10" s="338" t="str">
        <f>'一般-工资福利'!C11</f>
        <v>08</v>
      </c>
      <c r="D10" s="327"/>
      <c r="E10" s="338" t="str">
        <f>'一般-工资福利'!E11</f>
        <v>信访事务</v>
      </c>
      <c r="F10" s="386">
        <f>SUM(H10:P10)</f>
        <v>102.09999999999998</v>
      </c>
      <c r="G10" s="386">
        <f>SUM(H10:I10)</f>
        <v>102.09999999999998</v>
      </c>
      <c r="H10" s="386">
        <f>'一般预算支出'!F11</f>
        <v>102.09999999999998</v>
      </c>
      <c r="I10" s="392">
        <f>'财政拨款收支总表'!B8</f>
        <v>0</v>
      </c>
      <c r="J10" s="392"/>
      <c r="K10" s="392"/>
      <c r="L10" s="392"/>
      <c r="M10" s="392"/>
      <c r="N10" s="392"/>
      <c r="O10" s="392"/>
      <c r="P10" s="392"/>
      <c r="Q10" s="388"/>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row>
    <row r="11" spans="1:247" ht="22.5" customHeight="1">
      <c r="A11" s="328" t="str">
        <f>MID('项目明细表'!A7,1,3)</f>
        <v>201</v>
      </c>
      <c r="B11" s="328" t="str">
        <f>MID('项目明细表'!A7,4,2)</f>
        <v>03</v>
      </c>
      <c r="C11" s="328" t="str">
        <f>MID('项目明细表'!A7,6,2)</f>
        <v>08</v>
      </c>
      <c r="D11" s="327"/>
      <c r="E11" s="387" t="str">
        <f>'项目明细表'!B7</f>
        <v>信访事务</v>
      </c>
      <c r="F11" s="386">
        <f>SUM(H11:P11)</f>
        <v>25.5</v>
      </c>
      <c r="G11" s="386">
        <f>SUM(H11:I11)</f>
        <v>25.5</v>
      </c>
      <c r="H11" s="386">
        <f>'一般预算支出'!F12</f>
        <v>25.5</v>
      </c>
      <c r="I11" s="393"/>
      <c r="J11" s="393"/>
      <c r="K11" s="393"/>
      <c r="L11" s="393"/>
      <c r="M11" s="393"/>
      <c r="N11" s="393"/>
      <c r="O11" s="393"/>
      <c r="P11" s="393"/>
      <c r="Q11" s="388"/>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2.5" customHeight="1">
      <c r="A12" s="388"/>
      <c r="B12" s="388"/>
      <c r="C12" s="388"/>
      <c r="D12" s="388"/>
      <c r="E12" s="388"/>
      <c r="F12" s="388"/>
      <c r="G12" s="388"/>
      <c r="H12" s="388"/>
      <c r="I12" s="388"/>
      <c r="J12" s="388"/>
      <c r="K12" s="388"/>
      <c r="L12" s="388"/>
      <c r="M12" s="388"/>
      <c r="N12" s="388"/>
      <c r="O12" s="388"/>
      <c r="P12" s="388"/>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2.5" customHeight="1">
      <c r="A13" s="388"/>
      <c r="B13" s="388"/>
      <c r="C13" s="388"/>
      <c r="D13" s="388"/>
      <c r="E13" s="388"/>
      <c r="H13" s="388"/>
      <c r="I13" s="388"/>
      <c r="J13" s="388"/>
      <c r="K13" s="388"/>
      <c r="L13" s="388"/>
      <c r="M13" s="388"/>
      <c r="N13" s="388"/>
      <c r="O13" s="388"/>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2.5" customHeight="1">
      <c r="A14" s="388"/>
      <c r="B14" s="388"/>
      <c r="C14" s="388"/>
      <c r="D14" s="388"/>
      <c r="E14" s="388"/>
      <c r="F14" s="388"/>
      <c r="H14" s="388"/>
      <c r="I14" s="388"/>
      <c r="J14" s="388"/>
      <c r="K14" s="388"/>
      <c r="L14" s="388"/>
      <c r="M14" s="388"/>
      <c r="N14" s="388"/>
      <c r="O14" s="388"/>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2:247" ht="22.5" customHeight="1">
      <c r="B15" s="388"/>
      <c r="C15" s="388"/>
      <c r="D15" s="388"/>
      <c r="E15" s="388"/>
      <c r="H15" s="388"/>
      <c r="I15" s="388"/>
      <c r="J15" s="388"/>
      <c r="K15" s="388"/>
      <c r="L15" s="388"/>
      <c r="M15" s="388"/>
      <c r="N15" s="388"/>
      <c r="O15" s="388"/>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3:247" ht="22.5" customHeight="1">
      <c r="C16" s="388"/>
      <c r="D16" s="388"/>
      <c r="E16" s="388"/>
      <c r="I16" s="388"/>
      <c r="L16" s="388"/>
      <c r="M16" s="388"/>
      <c r="N16" s="388"/>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4:247" ht="22.5" customHeight="1">
      <c r="D17" s="388"/>
      <c r="E17" s="388"/>
      <c r="M17" s="388"/>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5:247" ht="22.5" customHeight="1">
      <c r="E18" s="388"/>
      <c r="L18" s="38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sheetData>
  <sheetProtection sheet="1" formatCells="0" formatColumns="0" formatRows="0"/>
  <mergeCells count="14">
    <mergeCell ref="M4:M5"/>
    <mergeCell ref="N4:N5"/>
    <mergeCell ref="O4:O5"/>
    <mergeCell ref="P4:P5"/>
    <mergeCell ref="A2:P2"/>
    <mergeCell ref="O3:P3"/>
    <mergeCell ref="A4:C4"/>
    <mergeCell ref="G4:I4"/>
    <mergeCell ref="D4:D5"/>
    <mergeCell ref="E4:E5"/>
    <mergeCell ref="F4:F5"/>
    <mergeCell ref="J4:J5"/>
    <mergeCell ref="K4:K5"/>
    <mergeCell ref="L4:L5"/>
  </mergeCells>
  <printOptions horizontalCentered="1"/>
  <pageMargins left="0.75" right="0.75" top="0.7900000000000001" bottom="0.7900000000000001" header="0.39" footer="0.39"/>
  <pageSetup fitToHeight="1" fitToWidth="1" horizontalDpi="1200" verticalDpi="1200" orientation="landscape" paperSize="9" scale="77"/>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17"/>
  <sheetViews>
    <sheetView showGridLines="0" showZeros="0" workbookViewId="0" topLeftCell="A1">
      <selection activeCell="L7" sqref="L7"/>
    </sheetView>
  </sheetViews>
  <sheetFormatPr defaultColWidth="6.875" defaultRowHeight="12.75" customHeight="1"/>
  <cols>
    <col min="1" max="1" width="8.75390625" style="2" customWidth="1"/>
    <col min="2" max="2" width="20.375" style="2" customWidth="1"/>
    <col min="3" max="3" width="13.50390625" style="2" customWidth="1"/>
    <col min="4" max="5" width="15.125" style="2" customWidth="1"/>
    <col min="6" max="6" width="14.125" style="2" customWidth="1"/>
    <col min="7" max="7" width="10.75390625" style="2" customWidth="1"/>
    <col min="8" max="8" width="17.125" style="2" customWidth="1"/>
    <col min="9" max="13" width="16.625" style="2" customWidth="1"/>
    <col min="14" max="14" width="20.625" style="2" customWidth="1"/>
    <col min="15" max="15" width="8.75390625" style="2" customWidth="1"/>
    <col min="16" max="16" width="17.125" style="2" customWidth="1"/>
    <col min="17" max="17" width="11.125" style="2" customWidth="1"/>
    <col min="18" max="18" width="11.375" style="2" customWidth="1"/>
    <col min="19" max="19" width="8.75390625" style="2" customWidth="1"/>
    <col min="20" max="16384" width="6.875" style="2" customWidth="1"/>
  </cols>
  <sheetData>
    <row r="1" spans="1:19" ht="18.75" customHeight="1">
      <c r="A1" s="3"/>
      <c r="B1" s="3"/>
      <c r="C1" s="3"/>
      <c r="D1" s="3"/>
      <c r="E1" s="3"/>
      <c r="F1" s="3"/>
      <c r="G1" s="4"/>
      <c r="H1" s="3"/>
      <c r="I1" s="3"/>
      <c r="J1" s="3"/>
      <c r="K1" s="3"/>
      <c r="L1" s="3"/>
      <c r="M1" s="3"/>
      <c r="N1" s="3" t="s">
        <v>285</v>
      </c>
      <c r="O1" s="3"/>
      <c r="P1"/>
      <c r="Q1"/>
      <c r="R1"/>
      <c r="S1"/>
    </row>
    <row r="2" spans="1:19" ht="18.75" customHeight="1">
      <c r="A2" s="583" t="s">
        <v>286</v>
      </c>
      <c r="B2" s="583"/>
      <c r="C2" s="583"/>
      <c r="D2" s="583"/>
      <c r="E2" s="583"/>
      <c r="F2" s="583"/>
      <c r="G2" s="583"/>
      <c r="H2" s="583"/>
      <c r="I2" s="583"/>
      <c r="J2" s="583"/>
      <c r="K2" s="583"/>
      <c r="L2" s="583"/>
      <c r="M2" s="583"/>
      <c r="N2" s="583"/>
      <c r="O2" s="3"/>
      <c r="P2"/>
      <c r="Q2"/>
      <c r="R2"/>
      <c r="S2"/>
    </row>
    <row r="3" spans="14:19" ht="18.75" customHeight="1">
      <c r="N3" s="18" t="s">
        <v>77</v>
      </c>
      <c r="P3"/>
      <c r="Q3"/>
      <c r="R3"/>
      <c r="S3"/>
    </row>
    <row r="4" spans="1:19" ht="32.25" customHeight="1">
      <c r="A4" s="584" t="s">
        <v>122</v>
      </c>
      <c r="B4" s="585" t="s">
        <v>79</v>
      </c>
      <c r="C4" s="587" t="s">
        <v>287</v>
      </c>
      <c r="D4" s="584" t="s">
        <v>288</v>
      </c>
      <c r="E4" s="584" t="s">
        <v>289</v>
      </c>
      <c r="F4" s="584"/>
      <c r="G4" s="584" t="s">
        <v>290</v>
      </c>
      <c r="H4" s="588" t="s">
        <v>291</v>
      </c>
      <c r="I4" s="584" t="s">
        <v>292</v>
      </c>
      <c r="J4" s="584" t="s">
        <v>293</v>
      </c>
      <c r="K4" s="584" t="s">
        <v>294</v>
      </c>
      <c r="L4" s="584" t="s">
        <v>295</v>
      </c>
      <c r="M4" s="584" t="s">
        <v>296</v>
      </c>
      <c r="N4" s="584" t="s">
        <v>297</v>
      </c>
      <c r="O4" s="3"/>
      <c r="P4"/>
      <c r="Q4"/>
      <c r="R4"/>
      <c r="S4"/>
    </row>
    <row r="5" spans="1:19" ht="24.75" customHeight="1">
      <c r="A5" s="584"/>
      <c r="B5" s="586"/>
      <c r="C5" s="587"/>
      <c r="D5" s="584"/>
      <c r="E5" s="5" t="s">
        <v>164</v>
      </c>
      <c r="F5" s="6" t="s">
        <v>298</v>
      </c>
      <c r="G5" s="584"/>
      <c r="H5" s="588"/>
      <c r="I5" s="584"/>
      <c r="J5" s="584"/>
      <c r="K5" s="584"/>
      <c r="L5" s="584"/>
      <c r="M5" s="584"/>
      <c r="N5" s="584"/>
      <c r="O5" s="3"/>
      <c r="P5"/>
      <c r="Q5"/>
      <c r="R5"/>
      <c r="S5"/>
    </row>
    <row r="6" spans="1:19" ht="9.75" customHeight="1">
      <c r="A6" s="7" t="s">
        <v>92</v>
      </c>
      <c r="B6" s="7" t="s">
        <v>92</v>
      </c>
      <c r="C6" s="7" t="s">
        <v>92</v>
      </c>
      <c r="D6" s="8" t="s">
        <v>92</v>
      </c>
      <c r="E6" s="9" t="s">
        <v>92</v>
      </c>
      <c r="F6" s="9" t="s">
        <v>92</v>
      </c>
      <c r="G6" s="8" t="s">
        <v>92</v>
      </c>
      <c r="H6" s="7" t="s">
        <v>92</v>
      </c>
      <c r="I6" s="7" t="s">
        <v>92</v>
      </c>
      <c r="J6" s="7" t="s">
        <v>92</v>
      </c>
      <c r="K6" s="8" t="s">
        <v>92</v>
      </c>
      <c r="L6" s="8" t="s">
        <v>92</v>
      </c>
      <c r="M6" s="8" t="s">
        <v>92</v>
      </c>
      <c r="N6" s="7" t="s">
        <v>92</v>
      </c>
      <c r="O6" s="3"/>
      <c r="P6"/>
      <c r="Q6"/>
      <c r="R6"/>
      <c r="S6"/>
    </row>
    <row r="7" spans="1:19" s="1" customFormat="1" ht="184.5" customHeight="1">
      <c r="A7" s="10" t="s">
        <v>269</v>
      </c>
      <c r="B7" s="10" t="s">
        <v>269</v>
      </c>
      <c r="C7" s="10" t="s">
        <v>269</v>
      </c>
      <c r="D7" s="11" t="s">
        <v>269</v>
      </c>
      <c r="E7" s="12" t="s">
        <v>269</v>
      </c>
      <c r="F7" s="13" t="s">
        <v>269</v>
      </c>
      <c r="G7" s="14"/>
      <c r="H7" s="15"/>
      <c r="I7" s="15"/>
      <c r="J7" s="15"/>
      <c r="K7" s="19"/>
      <c r="L7" s="19"/>
      <c r="M7" s="20"/>
      <c r="N7" s="21" t="s">
        <v>299</v>
      </c>
      <c r="O7" s="16"/>
      <c r="P7" s="22"/>
      <c r="Q7" s="22"/>
      <c r="R7" s="22"/>
      <c r="S7" s="22"/>
    </row>
    <row r="8" spans="1:19" ht="45" customHeight="1">
      <c r="A8" s="16"/>
      <c r="B8" s="16"/>
      <c r="C8" s="16"/>
      <c r="D8" s="16"/>
      <c r="E8" s="16"/>
      <c r="F8" s="16"/>
      <c r="G8" s="17"/>
      <c r="H8" s="16"/>
      <c r="I8" s="16"/>
      <c r="J8" s="16"/>
      <c r="K8" s="16"/>
      <c r="L8" s="16"/>
      <c r="M8" s="16"/>
      <c r="N8" s="16"/>
      <c r="O8" s="3"/>
      <c r="P8"/>
      <c r="Q8"/>
      <c r="R8"/>
      <c r="S8"/>
    </row>
    <row r="9" spans="1:19" ht="18.75" customHeight="1">
      <c r="A9" s="3"/>
      <c r="B9" s="3"/>
      <c r="C9" s="16"/>
      <c r="D9" s="16"/>
      <c r="E9" s="16"/>
      <c r="F9" s="16"/>
      <c r="G9" s="17"/>
      <c r="H9" s="16"/>
      <c r="I9" s="16"/>
      <c r="J9" s="16"/>
      <c r="K9" s="16"/>
      <c r="L9" s="16"/>
      <c r="M9" s="16"/>
      <c r="N9" s="16"/>
      <c r="O9" s="3"/>
      <c r="P9"/>
      <c r="Q9"/>
      <c r="R9"/>
      <c r="S9"/>
    </row>
    <row r="10" spans="1:19" ht="18.75" customHeight="1">
      <c r="A10" s="3"/>
      <c r="B10" s="3"/>
      <c r="C10" s="16"/>
      <c r="D10" s="16"/>
      <c r="E10" s="16"/>
      <c r="F10" s="16"/>
      <c r="G10" s="17"/>
      <c r="H10" s="3"/>
      <c r="I10" s="3"/>
      <c r="J10" s="3"/>
      <c r="K10" s="16"/>
      <c r="L10" s="3"/>
      <c r="M10" s="3"/>
      <c r="N10" s="3"/>
      <c r="O10" s="3"/>
      <c r="P10"/>
      <c r="Q10"/>
      <c r="R10"/>
      <c r="S10"/>
    </row>
    <row r="11" spans="1:19" ht="18.75" customHeight="1">
      <c r="A11" s="3"/>
      <c r="B11" s="3"/>
      <c r="C11" s="16"/>
      <c r="D11" s="16"/>
      <c r="E11" s="16"/>
      <c r="F11" s="16"/>
      <c r="G11" s="17"/>
      <c r="H11" s="3"/>
      <c r="I11" s="3"/>
      <c r="J11" s="3"/>
      <c r="K11" s="16"/>
      <c r="L11" s="3"/>
      <c r="M11" s="3"/>
      <c r="N11" s="16"/>
      <c r="O11" s="3"/>
      <c r="P11"/>
      <c r="Q11"/>
      <c r="R11"/>
      <c r="S11"/>
    </row>
    <row r="12" spans="1:19" ht="18.75" customHeight="1">
      <c r="A12" s="3"/>
      <c r="B12" s="3"/>
      <c r="C12" s="3"/>
      <c r="D12" s="16"/>
      <c r="E12" s="16"/>
      <c r="F12" s="16"/>
      <c r="G12" s="4"/>
      <c r="H12" s="3"/>
      <c r="I12" s="3"/>
      <c r="J12" s="3"/>
      <c r="K12" s="3"/>
      <c r="L12" s="3"/>
      <c r="M12" s="3"/>
      <c r="N12" s="3"/>
      <c r="O12" s="3"/>
      <c r="P12"/>
      <c r="Q12"/>
      <c r="R12"/>
      <c r="S12"/>
    </row>
    <row r="13" spans="1:19" ht="18.75" customHeight="1">
      <c r="A13" s="3"/>
      <c r="B13" s="3"/>
      <c r="C13" s="3"/>
      <c r="D13" s="3"/>
      <c r="E13" s="3"/>
      <c r="F13" s="3"/>
      <c r="G13" s="17"/>
      <c r="H13" s="3"/>
      <c r="I13" s="3"/>
      <c r="J13" s="3"/>
      <c r="K13" s="3"/>
      <c r="L13" s="3"/>
      <c r="M13" s="16"/>
      <c r="N13" s="3"/>
      <c r="O13" s="3"/>
      <c r="P13"/>
      <c r="Q13"/>
      <c r="R13"/>
      <c r="S13"/>
    </row>
    <row r="14" spans="1:19" ht="18.75" customHeight="1">
      <c r="A14" s="3"/>
      <c r="B14" s="3"/>
      <c r="C14" s="3"/>
      <c r="D14" s="3"/>
      <c r="E14" s="3"/>
      <c r="F14" s="3"/>
      <c r="G14" s="4"/>
      <c r="H14" s="3"/>
      <c r="I14" s="3"/>
      <c r="J14" s="3"/>
      <c r="K14" s="3"/>
      <c r="L14" s="3"/>
      <c r="M14" s="3"/>
      <c r="N14" s="3"/>
      <c r="O14" s="3"/>
      <c r="P14"/>
      <c r="Q14"/>
      <c r="R14"/>
      <c r="S14"/>
    </row>
    <row r="15" spans="1:19" ht="12.75" customHeight="1">
      <c r="A15"/>
      <c r="B15"/>
      <c r="C15"/>
      <c r="D15"/>
      <c r="E15"/>
      <c r="F15"/>
      <c r="G15"/>
      <c r="H15"/>
      <c r="I15"/>
      <c r="J15"/>
      <c r="K15"/>
      <c r="L15"/>
      <c r="M15"/>
      <c r="N15"/>
      <c r="O15"/>
      <c r="P15"/>
      <c r="Q15"/>
      <c r="R15"/>
      <c r="S15"/>
    </row>
    <row r="16" spans="12:19" ht="12.75" customHeight="1">
      <c r="L16" s="1"/>
      <c r="P16"/>
      <c r="Q16"/>
      <c r="R16"/>
      <c r="S16"/>
    </row>
    <row r="17" spans="1:19" ht="12.75" customHeight="1">
      <c r="A17"/>
      <c r="B17"/>
      <c r="C17"/>
      <c r="D17"/>
      <c r="E17"/>
      <c r="F17"/>
      <c r="G17"/>
      <c r="H17"/>
      <c r="I17"/>
      <c r="J17"/>
      <c r="K17"/>
      <c r="L17" s="1"/>
      <c r="M17"/>
      <c r="N17"/>
      <c r="O17"/>
      <c r="P17"/>
      <c r="Q17"/>
      <c r="R17"/>
      <c r="S17"/>
    </row>
  </sheetData>
  <sheetProtection formatCells="0" formatColumns="0" formatRows="0"/>
  <mergeCells count="14">
    <mergeCell ref="K4:K5"/>
    <mergeCell ref="L4:L5"/>
    <mergeCell ref="M4:M5"/>
    <mergeCell ref="N4:N5"/>
    <mergeCell ref="A2:N2"/>
    <mergeCell ref="E4:F4"/>
    <mergeCell ref="A4:A5"/>
    <mergeCell ref="B4:B5"/>
    <mergeCell ref="C4:C5"/>
    <mergeCell ref="D4:D5"/>
    <mergeCell ref="G4:G5"/>
    <mergeCell ref="H4:H5"/>
    <mergeCell ref="I4:I5"/>
    <mergeCell ref="J4:J5"/>
  </mergeCells>
  <printOptions horizontalCentered="1"/>
  <pageMargins left="0.75" right="0.75" top="0.7900000000000001" bottom="0.7900000000000001" header="0.39" footer="0.39"/>
  <pageSetup fitToHeight="1" fitToWidth="1" horizontalDpi="1200" verticalDpi="1200" orientation="landscape" paperSize="9" scale="55"/>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1"/>
  <sheetViews>
    <sheetView showGridLines="0" showZeros="0" workbookViewId="0" topLeftCell="A1">
      <selection activeCell="C11" sqref="C11"/>
    </sheetView>
  </sheetViews>
  <sheetFormatPr defaultColWidth="6.875" defaultRowHeight="18.75" customHeight="1"/>
  <cols>
    <col min="1" max="2" width="3.50390625" style="349" customWidth="1"/>
    <col min="3" max="3" width="5.50390625" style="349" customWidth="1"/>
    <col min="4" max="4" width="7.125" style="349" customWidth="1"/>
    <col min="5" max="5" width="25.625" style="350" customWidth="1"/>
    <col min="6" max="6" width="9.75390625" style="351" customWidth="1"/>
    <col min="7" max="10" width="8.50390625" style="351" customWidth="1"/>
    <col min="11" max="12" width="8.625" style="351" customWidth="1"/>
    <col min="13" max="17" width="8.00390625" style="351" customWidth="1"/>
    <col min="18" max="18" width="8.00390625" style="352" customWidth="1"/>
    <col min="19" max="21" width="8.00390625" style="353" customWidth="1"/>
    <col min="22" max="16384" width="6.875" style="352" customWidth="1"/>
  </cols>
  <sheetData>
    <row r="1" spans="1:21" ht="24.75" customHeight="1">
      <c r="A1" s="329"/>
      <c r="B1" s="329"/>
      <c r="C1" s="329"/>
      <c r="D1" s="329"/>
      <c r="E1" s="329"/>
      <c r="F1" s="329"/>
      <c r="G1" s="329"/>
      <c r="H1" s="329"/>
      <c r="I1" s="329"/>
      <c r="J1" s="329"/>
      <c r="K1" s="329"/>
      <c r="L1" s="329"/>
      <c r="M1" s="329"/>
      <c r="N1" s="329"/>
      <c r="O1" s="329"/>
      <c r="S1" s="370"/>
      <c r="T1" s="370"/>
      <c r="U1" s="329" t="s">
        <v>101</v>
      </c>
    </row>
    <row r="2" spans="1:21" ht="24.75" customHeight="1">
      <c r="A2" s="441" t="s">
        <v>102</v>
      </c>
      <c r="B2" s="441"/>
      <c r="C2" s="441"/>
      <c r="D2" s="441"/>
      <c r="E2" s="441"/>
      <c r="F2" s="441"/>
      <c r="G2" s="441"/>
      <c r="H2" s="441"/>
      <c r="I2" s="441"/>
      <c r="J2" s="441"/>
      <c r="K2" s="441"/>
      <c r="L2" s="441"/>
      <c r="M2" s="441"/>
      <c r="N2" s="441"/>
      <c r="O2" s="441"/>
      <c r="P2" s="441"/>
      <c r="Q2" s="441"/>
      <c r="R2" s="441"/>
      <c r="S2" s="441"/>
      <c r="T2" s="441"/>
      <c r="U2" s="441"/>
    </row>
    <row r="3" spans="1:21" s="347" customFormat="1" ht="24.75" customHeight="1">
      <c r="A3" s="442"/>
      <c r="B3" s="442"/>
      <c r="C3" s="442"/>
      <c r="D3" s="442"/>
      <c r="E3" s="442"/>
      <c r="F3" s="329"/>
      <c r="G3" s="329"/>
      <c r="H3" s="329"/>
      <c r="I3" s="329"/>
      <c r="J3" s="329"/>
      <c r="K3" s="329"/>
      <c r="L3" s="329"/>
      <c r="M3" s="329"/>
      <c r="N3" s="329"/>
      <c r="O3" s="329"/>
      <c r="P3" s="369"/>
      <c r="Q3" s="369"/>
      <c r="S3" s="371"/>
      <c r="T3" s="443" t="s">
        <v>77</v>
      </c>
      <c r="U3" s="443"/>
    </row>
    <row r="4" spans="1:21" s="347" customFormat="1" ht="21.75" customHeight="1">
      <c r="A4" s="354" t="s">
        <v>103</v>
      </c>
      <c r="B4" s="354"/>
      <c r="C4" s="355"/>
      <c r="D4" s="446" t="s">
        <v>78</v>
      </c>
      <c r="E4" s="447" t="s">
        <v>96</v>
      </c>
      <c r="F4" s="449" t="s">
        <v>104</v>
      </c>
      <c r="G4" s="356" t="s">
        <v>105</v>
      </c>
      <c r="H4" s="354"/>
      <c r="I4" s="354"/>
      <c r="J4" s="355"/>
      <c r="K4" s="444" t="s">
        <v>106</v>
      </c>
      <c r="L4" s="444"/>
      <c r="M4" s="444"/>
      <c r="N4" s="444"/>
      <c r="O4" s="444"/>
      <c r="P4" s="444"/>
      <c r="Q4" s="444"/>
      <c r="R4" s="444"/>
      <c r="S4" s="454" t="s">
        <v>107</v>
      </c>
      <c r="T4" s="457" t="s">
        <v>108</v>
      </c>
      <c r="U4" s="457" t="s">
        <v>109</v>
      </c>
    </row>
    <row r="5" spans="1:21" s="347" customFormat="1" ht="21.75" customHeight="1">
      <c r="A5" s="445" t="s">
        <v>98</v>
      </c>
      <c r="B5" s="446" t="s">
        <v>99</v>
      </c>
      <c r="C5" s="446" t="s">
        <v>100</v>
      </c>
      <c r="D5" s="446"/>
      <c r="E5" s="447"/>
      <c r="F5" s="449"/>
      <c r="G5" s="446" t="s">
        <v>80</v>
      </c>
      <c r="H5" s="446" t="s">
        <v>110</v>
      </c>
      <c r="I5" s="446" t="s">
        <v>111</v>
      </c>
      <c r="J5" s="449" t="s">
        <v>112</v>
      </c>
      <c r="K5" s="450" t="s">
        <v>80</v>
      </c>
      <c r="L5" s="451" t="s">
        <v>113</v>
      </c>
      <c r="M5" s="451" t="s">
        <v>114</v>
      </c>
      <c r="N5" s="450" t="s">
        <v>115</v>
      </c>
      <c r="O5" s="453" t="s">
        <v>116</v>
      </c>
      <c r="P5" s="453" t="s">
        <v>117</v>
      </c>
      <c r="Q5" s="453" t="s">
        <v>118</v>
      </c>
      <c r="R5" s="453" t="s">
        <v>119</v>
      </c>
      <c r="S5" s="455"/>
      <c r="T5" s="456"/>
      <c r="U5" s="456"/>
    </row>
    <row r="6" spans="1:21" ht="29.25" customHeight="1">
      <c r="A6" s="445"/>
      <c r="B6" s="446"/>
      <c r="C6" s="446"/>
      <c r="D6" s="446"/>
      <c r="E6" s="448"/>
      <c r="F6" s="357" t="s">
        <v>97</v>
      </c>
      <c r="G6" s="446"/>
      <c r="H6" s="446"/>
      <c r="I6" s="446"/>
      <c r="J6" s="449"/>
      <c r="K6" s="449"/>
      <c r="L6" s="452"/>
      <c r="M6" s="452"/>
      <c r="N6" s="449"/>
      <c r="O6" s="450"/>
      <c r="P6" s="450"/>
      <c r="Q6" s="450"/>
      <c r="R6" s="450"/>
      <c r="S6" s="456"/>
      <c r="T6" s="456"/>
      <c r="U6" s="456"/>
    </row>
    <row r="7" spans="1:21" ht="22.5" customHeight="1">
      <c r="A7" s="358" t="s">
        <v>92</v>
      </c>
      <c r="B7" s="358" t="s">
        <v>92</v>
      </c>
      <c r="C7" s="358" t="s">
        <v>92</v>
      </c>
      <c r="D7" s="358" t="s">
        <v>92</v>
      </c>
      <c r="E7" s="358" t="s">
        <v>92</v>
      </c>
      <c r="F7" s="359">
        <v>1</v>
      </c>
      <c r="G7" s="358">
        <v>2</v>
      </c>
      <c r="H7" s="358">
        <v>3</v>
      </c>
      <c r="I7" s="358">
        <v>4</v>
      </c>
      <c r="J7" s="358">
        <v>5</v>
      </c>
      <c r="K7" s="358">
        <v>6</v>
      </c>
      <c r="L7" s="358">
        <v>7</v>
      </c>
      <c r="M7" s="358">
        <v>8</v>
      </c>
      <c r="N7" s="358">
        <v>9</v>
      </c>
      <c r="O7" s="358">
        <v>10</v>
      </c>
      <c r="P7" s="358">
        <v>11</v>
      </c>
      <c r="Q7" s="358">
        <v>12</v>
      </c>
      <c r="R7" s="358">
        <v>13</v>
      </c>
      <c r="S7" s="359">
        <v>14</v>
      </c>
      <c r="T7" s="359">
        <v>15</v>
      </c>
      <c r="U7" s="359">
        <v>16</v>
      </c>
    </row>
    <row r="8" spans="1:21" ht="22.5" customHeight="1">
      <c r="A8" s="336"/>
      <c r="B8" s="336"/>
      <c r="C8" s="336"/>
      <c r="D8" s="326" t="str">
        <f>'一般-工资福利'!D8</f>
        <v>283</v>
      </c>
      <c r="E8" s="360" t="str">
        <f>'一般-工资福利'!E8</f>
        <v>岳阳县信访局</v>
      </c>
      <c r="F8" s="361">
        <f>F9</f>
        <v>127.59999999999998</v>
      </c>
      <c r="G8" s="361">
        <f aca="true" t="shared" si="0" ref="G8:U9">G9</f>
        <v>102.09999999999998</v>
      </c>
      <c r="H8" s="361">
        <f t="shared" si="0"/>
        <v>86.81999999999998</v>
      </c>
      <c r="I8" s="361">
        <f t="shared" si="0"/>
        <v>13.079999999999998</v>
      </c>
      <c r="J8" s="361">
        <f t="shared" si="0"/>
        <v>2.2</v>
      </c>
      <c r="K8" s="361">
        <f t="shared" si="0"/>
        <v>25.5</v>
      </c>
      <c r="L8" s="361">
        <f t="shared" si="0"/>
        <v>25.5</v>
      </c>
      <c r="M8" s="361">
        <f t="shared" si="0"/>
        <v>0</v>
      </c>
      <c r="N8" s="361">
        <f t="shared" si="0"/>
        <v>0</v>
      </c>
      <c r="O8" s="361">
        <f t="shared" si="0"/>
        <v>0</v>
      </c>
      <c r="P8" s="361">
        <f t="shared" si="0"/>
        <v>0</v>
      </c>
      <c r="Q8" s="361">
        <f t="shared" si="0"/>
        <v>0</v>
      </c>
      <c r="R8" s="361">
        <f t="shared" si="0"/>
        <v>0</v>
      </c>
      <c r="S8" s="361">
        <f t="shared" si="0"/>
        <v>0</v>
      </c>
      <c r="T8" s="361">
        <f t="shared" si="0"/>
        <v>0</v>
      </c>
      <c r="U8" s="361">
        <f t="shared" si="0"/>
        <v>0</v>
      </c>
    </row>
    <row r="9" spans="1:21" ht="22.5" customHeight="1">
      <c r="A9" s="325" t="str">
        <f>'一般-工资福利'!A9</f>
        <v>201</v>
      </c>
      <c r="B9" s="327"/>
      <c r="C9" s="328"/>
      <c r="D9" s="328"/>
      <c r="E9" s="360" t="str">
        <f>'一般-工资福利'!E9</f>
        <v>一般公共服务支出</v>
      </c>
      <c r="F9" s="361">
        <f>F10</f>
        <v>127.59999999999998</v>
      </c>
      <c r="G9" s="361">
        <f t="shared" si="0"/>
        <v>102.09999999999998</v>
      </c>
      <c r="H9" s="361">
        <f t="shared" si="0"/>
        <v>86.81999999999998</v>
      </c>
      <c r="I9" s="361">
        <f t="shared" si="0"/>
        <v>13.079999999999998</v>
      </c>
      <c r="J9" s="361">
        <f t="shared" si="0"/>
        <v>2.2</v>
      </c>
      <c r="K9" s="361">
        <f t="shared" si="0"/>
        <v>25.5</v>
      </c>
      <c r="L9" s="361">
        <f t="shared" si="0"/>
        <v>25.5</v>
      </c>
      <c r="M9" s="361">
        <f t="shared" si="0"/>
        <v>0</v>
      </c>
      <c r="N9" s="361">
        <f t="shared" si="0"/>
        <v>0</v>
      </c>
      <c r="O9" s="361">
        <f t="shared" si="0"/>
        <v>0</v>
      </c>
      <c r="P9" s="361">
        <f t="shared" si="0"/>
        <v>0</v>
      </c>
      <c r="Q9" s="361">
        <f t="shared" si="0"/>
        <v>0</v>
      </c>
      <c r="R9" s="361">
        <f t="shared" si="0"/>
        <v>0</v>
      </c>
      <c r="S9" s="361">
        <f t="shared" si="0"/>
        <v>0</v>
      </c>
      <c r="T9" s="361">
        <f t="shared" si="0"/>
        <v>0</v>
      </c>
      <c r="U9" s="361">
        <f t="shared" si="0"/>
        <v>0</v>
      </c>
    </row>
    <row r="10" spans="1:21" ht="22.5" customHeight="1">
      <c r="A10" s="325" t="str">
        <f>'一般-工资福利'!A10</f>
        <v>201</v>
      </c>
      <c r="B10" s="325" t="str">
        <f>'一般-工资福利'!B10</f>
        <v>03</v>
      </c>
      <c r="C10" s="328"/>
      <c r="D10" s="328"/>
      <c r="E10" s="360" t="str">
        <f>'一般-工资福利'!E10</f>
        <v>政府办公厅（室）及相关机构事务</v>
      </c>
      <c r="F10" s="361">
        <f>F11+F12</f>
        <v>127.59999999999998</v>
      </c>
      <c r="G10" s="361">
        <f aca="true" t="shared" si="1" ref="G10:U10">G11+G12</f>
        <v>102.09999999999998</v>
      </c>
      <c r="H10" s="361">
        <f t="shared" si="1"/>
        <v>86.81999999999998</v>
      </c>
      <c r="I10" s="361">
        <f t="shared" si="1"/>
        <v>13.079999999999998</v>
      </c>
      <c r="J10" s="361">
        <f t="shared" si="1"/>
        <v>2.2</v>
      </c>
      <c r="K10" s="361">
        <f t="shared" si="1"/>
        <v>25.5</v>
      </c>
      <c r="L10" s="361">
        <f t="shared" si="1"/>
        <v>25.5</v>
      </c>
      <c r="M10" s="361">
        <f t="shared" si="1"/>
        <v>0</v>
      </c>
      <c r="N10" s="361">
        <f t="shared" si="1"/>
        <v>0</v>
      </c>
      <c r="O10" s="361">
        <f t="shared" si="1"/>
        <v>0</v>
      </c>
      <c r="P10" s="361">
        <f t="shared" si="1"/>
        <v>0</v>
      </c>
      <c r="Q10" s="361">
        <f t="shared" si="1"/>
        <v>0</v>
      </c>
      <c r="R10" s="361">
        <f t="shared" si="1"/>
        <v>0</v>
      </c>
      <c r="S10" s="361">
        <f t="shared" si="1"/>
        <v>0</v>
      </c>
      <c r="T10" s="361">
        <f t="shared" si="1"/>
        <v>0</v>
      </c>
      <c r="U10" s="361">
        <f t="shared" si="1"/>
        <v>0</v>
      </c>
    </row>
    <row r="11" spans="1:21" s="348" customFormat="1" ht="22.5" customHeight="1">
      <c r="A11" s="325" t="str">
        <f>'一般-工资福利'!A11</f>
        <v>201</v>
      </c>
      <c r="B11" s="325" t="str">
        <f>'一般-工资福利'!B11</f>
        <v>03</v>
      </c>
      <c r="C11" s="325" t="str">
        <f>'一般-工资福利'!C11</f>
        <v>08</v>
      </c>
      <c r="D11" s="362"/>
      <c r="E11" s="360" t="str">
        <f>'一般-工资福利'!E11</f>
        <v>信访事务</v>
      </c>
      <c r="F11" s="363">
        <f>'一般预算支出'!F11</f>
        <v>102.09999999999998</v>
      </c>
      <c r="G11" s="363">
        <f>'一般预算支出'!G11</f>
        <v>102.09999999999998</v>
      </c>
      <c r="H11" s="363">
        <f>'一般预算支出'!H11</f>
        <v>86.81999999999998</v>
      </c>
      <c r="I11" s="363">
        <f>'一般预算支出'!I11</f>
        <v>13.079999999999998</v>
      </c>
      <c r="J11" s="363">
        <f>'一般预算支出'!J11</f>
        <v>2.2</v>
      </c>
      <c r="K11" s="363">
        <f>'一般预算支出'!K11</f>
        <v>0</v>
      </c>
      <c r="L11" s="363">
        <f>'一般预算支出'!L11</f>
        <v>0</v>
      </c>
      <c r="M11" s="363">
        <f>'一般预算支出'!M11</f>
        <v>0</v>
      </c>
      <c r="N11" s="363">
        <f>'一般预算支出'!N11</f>
        <v>0</v>
      </c>
      <c r="O11" s="363">
        <f>'一般预算支出'!O11</f>
        <v>0</v>
      </c>
      <c r="P11" s="363">
        <f>'一般预算支出'!P11</f>
        <v>0</v>
      </c>
      <c r="Q11" s="363">
        <f>'一般预算支出'!Q11</f>
        <v>0</v>
      </c>
      <c r="R11" s="363">
        <f>'一般预算支出'!R11</f>
        <v>0</v>
      </c>
      <c r="S11" s="363">
        <f>'一般预算支出'!S11</f>
        <v>0</v>
      </c>
      <c r="T11" s="363">
        <f>'一般预算支出'!T11</f>
        <v>0</v>
      </c>
      <c r="U11" s="372">
        <f>'一般预算支出'!S11</f>
        <v>0</v>
      </c>
    </row>
    <row r="12" spans="1:21" ht="22.5" customHeight="1">
      <c r="A12" s="328" t="str">
        <f>MID('项目明细表'!A7,1,3)</f>
        <v>201</v>
      </c>
      <c r="B12" s="328" t="str">
        <f>MID('项目明细表'!A7,4,2)</f>
        <v>03</v>
      </c>
      <c r="C12" s="328" t="str">
        <f>MID('项目明细表'!A7,6,2)</f>
        <v>08</v>
      </c>
      <c r="D12" s="327"/>
      <c r="E12" s="364" t="str">
        <f>'项目明细表'!B7</f>
        <v>信访事务</v>
      </c>
      <c r="F12" s="365">
        <f>K12</f>
        <v>25.5</v>
      </c>
      <c r="G12" s="365"/>
      <c r="H12" s="365"/>
      <c r="I12" s="365"/>
      <c r="J12" s="365"/>
      <c r="K12" s="365">
        <f>SUM(L12:R12)</f>
        <v>25.5</v>
      </c>
      <c r="L12" s="365">
        <f>'一般预算支出'!L12</f>
        <v>25.5</v>
      </c>
      <c r="M12" s="365">
        <f>'一般预算支出'!M12</f>
        <v>0</v>
      </c>
      <c r="N12" s="365">
        <f>'一般预算支出'!N12</f>
        <v>0</v>
      </c>
      <c r="O12" s="365">
        <f>'一般预算支出'!O12</f>
        <v>0</v>
      </c>
      <c r="P12" s="365">
        <f>'一般预算支出'!P12</f>
        <v>0</v>
      </c>
      <c r="Q12" s="365">
        <f>'一般预算支出'!Q12</f>
        <v>0</v>
      </c>
      <c r="R12" s="365">
        <f>'一般预算支出'!R12</f>
        <v>0</v>
      </c>
      <c r="S12" s="365"/>
      <c r="T12" s="365"/>
      <c r="U12" s="373">
        <f>'一般预算支出'!U12</f>
        <v>0</v>
      </c>
    </row>
    <row r="13" spans="1:21" ht="18.75" customHeight="1">
      <c r="A13" s="366"/>
      <c r="B13" s="366"/>
      <c r="C13" s="366"/>
      <c r="D13" s="366"/>
      <c r="E13" s="367"/>
      <c r="F13" s="368"/>
      <c r="G13" s="368"/>
      <c r="H13" s="368"/>
      <c r="I13" s="368"/>
      <c r="J13" s="368"/>
      <c r="K13" s="368"/>
      <c r="L13" s="368"/>
      <c r="M13" s="368"/>
      <c r="N13" s="368"/>
      <c r="O13" s="368"/>
      <c r="P13" s="368"/>
      <c r="Q13" s="368"/>
      <c r="R13" s="374"/>
      <c r="S13" s="375"/>
      <c r="T13" s="375"/>
      <c r="U13" s="375"/>
    </row>
    <row r="14" spans="1:21" ht="18.75" customHeight="1">
      <c r="A14" s="366"/>
      <c r="B14" s="366"/>
      <c r="C14" s="366"/>
      <c r="D14" s="366"/>
      <c r="E14" s="367"/>
      <c r="F14" s="368"/>
      <c r="G14" s="368"/>
      <c r="H14" s="368"/>
      <c r="I14" s="368"/>
      <c r="J14" s="368"/>
      <c r="K14" s="368"/>
      <c r="L14" s="368"/>
      <c r="M14" s="368"/>
      <c r="N14" s="368"/>
      <c r="O14" s="368"/>
      <c r="P14" s="368"/>
      <c r="Q14" s="368"/>
      <c r="R14" s="374"/>
      <c r="S14" s="375"/>
      <c r="T14" s="375"/>
      <c r="U14" s="375"/>
    </row>
    <row r="15" spans="4:21" ht="18.75" customHeight="1">
      <c r="D15" s="366"/>
      <c r="E15" s="367"/>
      <c r="F15" s="368"/>
      <c r="H15" s="368"/>
      <c r="I15" s="368"/>
      <c r="J15" s="368"/>
      <c r="K15" s="368"/>
      <c r="L15" s="368"/>
      <c r="M15" s="368"/>
      <c r="N15" s="368"/>
      <c r="O15" s="368"/>
      <c r="P15" s="368"/>
      <c r="Q15" s="368"/>
      <c r="R15" s="374"/>
      <c r="S15" s="375"/>
      <c r="T15" s="375"/>
      <c r="U15" s="375"/>
    </row>
    <row r="16" spans="4:20" ht="18.75" customHeight="1">
      <c r="D16" s="366"/>
      <c r="E16" s="367"/>
      <c r="F16" s="368"/>
      <c r="J16" s="368"/>
      <c r="K16" s="368"/>
      <c r="L16" s="368"/>
      <c r="M16" s="368"/>
      <c r="N16" s="368"/>
      <c r="O16" s="368"/>
      <c r="P16" s="368"/>
      <c r="Q16" s="368"/>
      <c r="R16" s="374"/>
      <c r="S16" s="375"/>
      <c r="T16" s="375"/>
    </row>
    <row r="17" spans="4:20" ht="18.75" customHeight="1">
      <c r="D17" s="366"/>
      <c r="F17" s="368"/>
      <c r="J17" s="368"/>
      <c r="L17" s="368"/>
      <c r="M17" s="368"/>
      <c r="N17" s="368"/>
      <c r="O17" s="368"/>
      <c r="P17" s="368"/>
      <c r="Q17" s="368"/>
      <c r="R17" s="374"/>
      <c r="S17" s="375"/>
      <c r="T17" s="375"/>
    </row>
    <row r="18" spans="6:19" ht="18.75" customHeight="1">
      <c r="F18" s="368"/>
      <c r="O18" s="368"/>
      <c r="P18" s="368"/>
      <c r="Q18" s="368"/>
      <c r="S18" s="375"/>
    </row>
    <row r="19" spans="6:17" ht="18.75" customHeight="1">
      <c r="F19" s="368"/>
      <c r="O19" s="368"/>
      <c r="P19" s="368"/>
      <c r="Q19" s="368"/>
    </row>
    <row r="20" spans="1:22" ht="18.75" customHeight="1">
      <c r="A20"/>
      <c r="B20"/>
      <c r="C20"/>
      <c r="D20"/>
      <c r="E20"/>
      <c r="F20"/>
      <c r="O20" s="368"/>
      <c r="P20"/>
      <c r="Q20"/>
      <c r="R20"/>
      <c r="S20"/>
      <c r="T20"/>
      <c r="U20"/>
      <c r="V20"/>
    </row>
    <row r="21" spans="1:22" ht="18.75" customHeight="1">
      <c r="A21"/>
      <c r="B21"/>
      <c r="C21"/>
      <c r="D21"/>
      <c r="E21"/>
      <c r="F21"/>
      <c r="G21" s="368"/>
      <c r="P21"/>
      <c r="Q21"/>
      <c r="R21"/>
      <c r="S21"/>
      <c r="T21"/>
      <c r="U21"/>
      <c r="V21"/>
    </row>
  </sheetData>
  <sheetProtection sheet="1" formatCells="0" formatColumns="0" formatRows="0"/>
  <mergeCells count="25">
    <mergeCell ref="S4:S6"/>
    <mergeCell ref="T4:T6"/>
    <mergeCell ref="U4:U6"/>
    <mergeCell ref="O5:O6"/>
    <mergeCell ref="P5:P6"/>
    <mergeCell ref="Q5:Q6"/>
    <mergeCell ref="R5:R6"/>
    <mergeCell ref="K5:K6"/>
    <mergeCell ref="L5:L6"/>
    <mergeCell ref="M5:M6"/>
    <mergeCell ref="N5:N6"/>
    <mergeCell ref="A5:A6"/>
    <mergeCell ref="B5:B6"/>
    <mergeCell ref="C5:C6"/>
    <mergeCell ref="D4:D6"/>
    <mergeCell ref="A2:U2"/>
    <mergeCell ref="A3:E3"/>
    <mergeCell ref="T3:U3"/>
    <mergeCell ref="K4:R4"/>
    <mergeCell ref="E4:E6"/>
    <mergeCell ref="F4:F5"/>
    <mergeCell ref="G5:G6"/>
    <mergeCell ref="H5:H6"/>
    <mergeCell ref="I5:I6"/>
    <mergeCell ref="J5:J6"/>
  </mergeCells>
  <printOptions horizontalCentered="1"/>
  <pageMargins left="0.75" right="0.75" top="0.7900000000000001" bottom="0.7900000000000001" header="0.39" footer="0.39"/>
  <pageSetup fitToHeight="1" fitToWidth="1" horizontalDpi="1200" verticalDpi="1200" orientation="landscape" paperSize="9" scale="6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10"/>
  <sheetViews>
    <sheetView showGridLines="0" showZeros="0" workbookViewId="0" topLeftCell="A1">
      <selection activeCell="H10" sqref="H10"/>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10" width="7.25390625" style="0" customWidth="1"/>
    <col min="11" max="11" width="8.75390625" style="0" customWidth="1"/>
    <col min="12" max="12" width="9.25390625" style="0" customWidth="1"/>
    <col min="13" max="21" width="7.25390625" style="0" customWidth="1"/>
  </cols>
  <sheetData>
    <row r="1" spans="1:21" ht="14.25" customHeight="1">
      <c r="A1" s="41"/>
      <c r="B1" s="41"/>
      <c r="C1" s="41"/>
      <c r="D1" s="41"/>
      <c r="E1" s="41"/>
      <c r="F1" s="41"/>
      <c r="G1" s="41"/>
      <c r="H1" s="41"/>
      <c r="I1" s="41"/>
      <c r="J1" s="41"/>
      <c r="K1" s="41"/>
      <c r="L1" s="41"/>
      <c r="M1" s="41"/>
      <c r="N1" s="41"/>
      <c r="O1" s="41"/>
      <c r="P1" s="41"/>
      <c r="Q1" s="41"/>
      <c r="R1" s="41"/>
      <c r="S1" s="41"/>
      <c r="T1" s="41"/>
      <c r="U1" s="329" t="s">
        <v>120</v>
      </c>
    </row>
    <row r="2" spans="1:21" ht="24.75" customHeight="1">
      <c r="A2" s="458" t="s">
        <v>121</v>
      </c>
      <c r="B2" s="458"/>
      <c r="C2" s="458"/>
      <c r="D2" s="458"/>
      <c r="E2" s="458"/>
      <c r="F2" s="458"/>
      <c r="G2" s="458"/>
      <c r="H2" s="458"/>
      <c r="I2" s="458"/>
      <c r="J2" s="458"/>
      <c r="K2" s="458"/>
      <c r="L2" s="458"/>
      <c r="M2" s="458"/>
      <c r="N2" s="458"/>
      <c r="O2" s="458"/>
      <c r="P2" s="458"/>
      <c r="Q2" s="458"/>
      <c r="R2" s="458"/>
      <c r="S2" s="458"/>
      <c r="T2" s="458"/>
      <c r="U2" s="458"/>
    </row>
    <row r="3" spans="1:21" ht="19.5" customHeight="1">
      <c r="A3" s="41"/>
      <c r="B3" s="41"/>
      <c r="C3" s="41"/>
      <c r="D3" s="41"/>
      <c r="E3" s="41"/>
      <c r="F3" s="41"/>
      <c r="G3" s="41"/>
      <c r="H3" s="41"/>
      <c r="I3" s="41"/>
      <c r="J3" s="41"/>
      <c r="K3" s="41"/>
      <c r="L3" s="41"/>
      <c r="M3" s="41"/>
      <c r="N3" s="41"/>
      <c r="O3" s="41"/>
      <c r="P3" s="41"/>
      <c r="Q3" s="41"/>
      <c r="R3" s="41"/>
      <c r="S3" s="41"/>
      <c r="T3" s="459" t="s">
        <v>77</v>
      </c>
      <c r="U3" s="459"/>
    </row>
    <row r="4" spans="1:21" ht="27.75" customHeight="1">
      <c r="A4" s="460" t="s">
        <v>103</v>
      </c>
      <c r="B4" s="461"/>
      <c r="C4" s="462"/>
      <c r="D4" s="463" t="s">
        <v>122</v>
      </c>
      <c r="E4" s="463" t="s">
        <v>123</v>
      </c>
      <c r="F4" s="463" t="s">
        <v>97</v>
      </c>
      <c r="G4" s="466" t="s">
        <v>124</v>
      </c>
      <c r="H4" s="466" t="s">
        <v>125</v>
      </c>
      <c r="I4" s="466" t="s">
        <v>126</v>
      </c>
      <c r="J4" s="466" t="s">
        <v>127</v>
      </c>
      <c r="K4" s="466" t="s">
        <v>128</v>
      </c>
      <c r="L4" s="466" t="s">
        <v>129</v>
      </c>
      <c r="M4" s="466" t="s">
        <v>114</v>
      </c>
      <c r="N4" s="466" t="s">
        <v>130</v>
      </c>
      <c r="O4" s="466" t="s">
        <v>112</v>
      </c>
      <c r="P4" s="466" t="s">
        <v>116</v>
      </c>
      <c r="Q4" s="466" t="s">
        <v>115</v>
      </c>
      <c r="R4" s="466" t="s">
        <v>131</v>
      </c>
      <c r="S4" s="466" t="s">
        <v>132</v>
      </c>
      <c r="T4" s="466" t="s">
        <v>133</v>
      </c>
      <c r="U4" s="466" t="s">
        <v>119</v>
      </c>
    </row>
    <row r="5" spans="1:21" ht="13.5" customHeight="1">
      <c r="A5" s="463" t="s">
        <v>98</v>
      </c>
      <c r="B5" s="463" t="s">
        <v>99</v>
      </c>
      <c r="C5" s="463" t="s">
        <v>100</v>
      </c>
      <c r="D5" s="465"/>
      <c r="E5" s="465"/>
      <c r="F5" s="465"/>
      <c r="G5" s="466"/>
      <c r="H5" s="466"/>
      <c r="I5" s="466"/>
      <c r="J5" s="466"/>
      <c r="K5" s="466"/>
      <c r="L5" s="466"/>
      <c r="M5" s="466"/>
      <c r="N5" s="466"/>
      <c r="O5" s="466"/>
      <c r="P5" s="466"/>
      <c r="Q5" s="466"/>
      <c r="R5" s="466"/>
      <c r="S5" s="466"/>
      <c r="T5" s="466"/>
      <c r="U5" s="466"/>
    </row>
    <row r="6" spans="1:21" ht="18" customHeight="1">
      <c r="A6" s="464"/>
      <c r="B6" s="464"/>
      <c r="C6" s="464"/>
      <c r="D6" s="464"/>
      <c r="E6" s="464"/>
      <c r="F6" s="464"/>
      <c r="G6" s="466"/>
      <c r="H6" s="466"/>
      <c r="I6" s="466"/>
      <c r="J6" s="466"/>
      <c r="K6" s="466"/>
      <c r="L6" s="466"/>
      <c r="M6" s="466"/>
      <c r="N6" s="466"/>
      <c r="O6" s="466"/>
      <c r="P6" s="466"/>
      <c r="Q6" s="466"/>
      <c r="R6" s="466"/>
      <c r="S6" s="466"/>
      <c r="T6" s="466"/>
      <c r="U6" s="466"/>
    </row>
    <row r="7" spans="1:21" ht="22.5" customHeight="1">
      <c r="A7" s="324"/>
      <c r="B7" s="324"/>
      <c r="C7" s="324"/>
      <c r="D7" s="325" t="str">
        <f>'一般-工资福利'!D8</f>
        <v>283</v>
      </c>
      <c r="E7" s="326" t="str">
        <f>'一般-工资福利'!E8</f>
        <v>岳阳县信访局</v>
      </c>
      <c r="F7" s="45">
        <f>F8</f>
        <v>127.59999999999998</v>
      </c>
      <c r="G7" s="45">
        <f aca="true" t="shared" si="0" ref="G7:U9">G8</f>
        <v>86.81999999999998</v>
      </c>
      <c r="H7" s="45">
        <f t="shared" si="0"/>
        <v>38.58</v>
      </c>
      <c r="I7" s="45">
        <f t="shared" si="0"/>
        <v>0</v>
      </c>
      <c r="J7" s="45">
        <f t="shared" si="0"/>
        <v>0</v>
      </c>
      <c r="K7" s="45">
        <f t="shared" si="0"/>
        <v>0</v>
      </c>
      <c r="L7" s="45">
        <f t="shared" si="0"/>
        <v>0</v>
      </c>
      <c r="M7" s="45">
        <f t="shared" si="0"/>
        <v>0</v>
      </c>
      <c r="N7" s="45">
        <f t="shared" si="0"/>
        <v>0</v>
      </c>
      <c r="O7" s="45">
        <f t="shared" si="0"/>
        <v>2.2</v>
      </c>
      <c r="P7" s="45">
        <f t="shared" si="0"/>
        <v>0</v>
      </c>
      <c r="Q7" s="45">
        <f t="shared" si="0"/>
        <v>0</v>
      </c>
      <c r="R7" s="45">
        <f t="shared" si="0"/>
        <v>0</v>
      </c>
      <c r="S7" s="45">
        <f t="shared" si="0"/>
        <v>0</v>
      </c>
      <c r="T7" s="45">
        <f t="shared" si="0"/>
        <v>0</v>
      </c>
      <c r="U7" s="45">
        <f t="shared" si="0"/>
        <v>0</v>
      </c>
    </row>
    <row r="8" spans="1:21" ht="22.5" customHeight="1">
      <c r="A8" s="325" t="str">
        <f>'一般-工资福利'!A9</f>
        <v>201</v>
      </c>
      <c r="B8" s="327"/>
      <c r="C8" s="328"/>
      <c r="D8" s="328"/>
      <c r="E8" s="326" t="str">
        <f>'一般-工资福利'!E9</f>
        <v>一般公共服务支出</v>
      </c>
      <c r="F8" s="45">
        <f>F9</f>
        <v>127.59999999999998</v>
      </c>
      <c r="G8" s="45">
        <f t="shared" si="0"/>
        <v>86.81999999999998</v>
      </c>
      <c r="H8" s="45">
        <f t="shared" si="0"/>
        <v>38.58</v>
      </c>
      <c r="I8" s="45">
        <f t="shared" si="0"/>
        <v>0</v>
      </c>
      <c r="J8" s="45">
        <f t="shared" si="0"/>
        <v>0</v>
      </c>
      <c r="K8" s="45">
        <f t="shared" si="0"/>
        <v>0</v>
      </c>
      <c r="L8" s="45">
        <f t="shared" si="0"/>
        <v>0</v>
      </c>
      <c r="M8" s="45">
        <f t="shared" si="0"/>
        <v>0</v>
      </c>
      <c r="N8" s="45">
        <f t="shared" si="0"/>
        <v>0</v>
      </c>
      <c r="O8" s="45">
        <f t="shared" si="0"/>
        <v>2.2</v>
      </c>
      <c r="P8" s="45">
        <f t="shared" si="0"/>
        <v>0</v>
      </c>
      <c r="Q8" s="45">
        <f t="shared" si="0"/>
        <v>0</v>
      </c>
      <c r="R8" s="45">
        <f t="shared" si="0"/>
        <v>0</v>
      </c>
      <c r="S8" s="45">
        <f t="shared" si="0"/>
        <v>0</v>
      </c>
      <c r="T8" s="45">
        <f t="shared" si="0"/>
        <v>0</v>
      </c>
      <c r="U8" s="45">
        <f t="shared" si="0"/>
        <v>0</v>
      </c>
    </row>
    <row r="9" spans="1:21" ht="22.5" customHeight="1">
      <c r="A9" s="325" t="str">
        <f>'一般-工资福利'!A10</f>
        <v>201</v>
      </c>
      <c r="B9" s="325" t="str">
        <f>'一般-工资福利'!B10</f>
        <v>03</v>
      </c>
      <c r="C9" s="328"/>
      <c r="D9" s="328"/>
      <c r="E9" s="326" t="str">
        <f>'一般-工资福利'!E10</f>
        <v>政府办公厅（室）及相关机构事务</v>
      </c>
      <c r="F9" s="45">
        <f>F10</f>
        <v>127.59999999999998</v>
      </c>
      <c r="G9" s="45">
        <f t="shared" si="0"/>
        <v>86.81999999999998</v>
      </c>
      <c r="H9" s="45">
        <f t="shared" si="0"/>
        <v>38.58</v>
      </c>
      <c r="I9" s="45">
        <f t="shared" si="0"/>
        <v>0</v>
      </c>
      <c r="J9" s="45">
        <f t="shared" si="0"/>
        <v>0</v>
      </c>
      <c r="K9" s="45">
        <f t="shared" si="0"/>
        <v>0</v>
      </c>
      <c r="L9" s="45">
        <f t="shared" si="0"/>
        <v>0</v>
      </c>
      <c r="M9" s="45">
        <f t="shared" si="0"/>
        <v>0</v>
      </c>
      <c r="N9" s="45">
        <f t="shared" si="0"/>
        <v>0</v>
      </c>
      <c r="O9" s="45">
        <f t="shared" si="0"/>
        <v>2.2</v>
      </c>
      <c r="P9" s="45">
        <f t="shared" si="0"/>
        <v>0</v>
      </c>
      <c r="Q9" s="45">
        <f t="shared" si="0"/>
        <v>0</v>
      </c>
      <c r="R9" s="45">
        <f t="shared" si="0"/>
        <v>0</v>
      </c>
      <c r="S9" s="45">
        <f t="shared" si="0"/>
        <v>0</v>
      </c>
      <c r="T9" s="45">
        <f t="shared" si="0"/>
        <v>0</v>
      </c>
      <c r="U9" s="45">
        <f t="shared" si="0"/>
        <v>0</v>
      </c>
    </row>
    <row r="10" spans="1:21" s="22" customFormat="1" ht="22.5" customHeight="1">
      <c r="A10" s="325" t="str">
        <f>'一般-工资福利'!A11</f>
        <v>201</v>
      </c>
      <c r="B10" s="325" t="str">
        <f>'一般-工资福利'!B11</f>
        <v>03</v>
      </c>
      <c r="C10" s="325" t="str">
        <f>'一般-工资福利'!C11</f>
        <v>08</v>
      </c>
      <c r="D10" s="88"/>
      <c r="E10" s="326" t="str">
        <f>'一般-工资福利'!E11</f>
        <v>信访事务</v>
      </c>
      <c r="F10" s="47">
        <f>SUM(G10:U10)</f>
        <v>127.59999999999998</v>
      </c>
      <c r="G10" s="47">
        <f>'一般预算支出'!H11</f>
        <v>86.81999999999998</v>
      </c>
      <c r="H10" s="47">
        <f>'部门支出总表（分类）'!I11+'部门支出总表（分类）'!L12</f>
        <v>38.58</v>
      </c>
      <c r="I10" s="47">
        <f>'一般预算支出'!Q11</f>
        <v>0</v>
      </c>
      <c r="J10" s="47">
        <f>'一般预算支出'!P11</f>
        <v>0</v>
      </c>
      <c r="K10" s="47"/>
      <c r="L10" s="47">
        <f>'一般预算支出'!M11</f>
        <v>0</v>
      </c>
      <c r="M10" s="47">
        <f>'一般预算支出'!N11</f>
        <v>0</v>
      </c>
      <c r="N10" s="47">
        <f>'一般预算支出'!O11</f>
        <v>0</v>
      </c>
      <c r="O10" s="47">
        <f>'一般预算支出'!J11</f>
        <v>2.2</v>
      </c>
      <c r="P10" s="47">
        <f>'一般预算支出'!Q11</f>
        <v>0</v>
      </c>
      <c r="Q10" s="46">
        <f>'一般预算支出'!R11</f>
        <v>0</v>
      </c>
      <c r="R10" s="46">
        <f>'一般预算支出'!S11</f>
        <v>0</v>
      </c>
      <c r="S10" s="46">
        <f>'一般预算支出'!T11</f>
        <v>0</v>
      </c>
      <c r="T10" s="46">
        <f>'一般预算支出'!U11</f>
        <v>0</v>
      </c>
      <c r="U10" s="46">
        <f>'一般预算支出'!V11</f>
        <v>0</v>
      </c>
    </row>
  </sheetData>
  <sheetProtection sheet="1" formatCells="0" formatColumns="0" formatRows="0"/>
  <mergeCells count="24">
    <mergeCell ref="T4:T6"/>
    <mergeCell ref="U4:U6"/>
    <mergeCell ref="P4:P6"/>
    <mergeCell ref="Q4:Q6"/>
    <mergeCell ref="R4:R6"/>
    <mergeCell ref="S4:S6"/>
    <mergeCell ref="L4:L6"/>
    <mergeCell ref="M4:M6"/>
    <mergeCell ref="N4:N6"/>
    <mergeCell ref="O4:O6"/>
    <mergeCell ref="H4:H6"/>
    <mergeCell ref="I4:I6"/>
    <mergeCell ref="J4:J6"/>
    <mergeCell ref="K4:K6"/>
    <mergeCell ref="A2:U2"/>
    <mergeCell ref="T3:U3"/>
    <mergeCell ref="A4:C4"/>
    <mergeCell ref="A5:A6"/>
    <mergeCell ref="B5:B6"/>
    <mergeCell ref="C5:C6"/>
    <mergeCell ref="D4:D6"/>
    <mergeCell ref="E4:E6"/>
    <mergeCell ref="F4:F6"/>
    <mergeCell ref="G4:G6"/>
  </mergeCells>
  <printOptions horizontalCentered="1"/>
  <pageMargins left="0.75" right="0.75" top="0.7900000000000001" bottom="0.7900000000000001" header="0.39" footer="0.39"/>
  <pageSetup fitToHeight="1" fitToWidth="1" horizontalDpi="1200" verticalDpi="1200" orientation="landscape" paperSize="9" scale="77"/>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9"/>
  <sheetViews>
    <sheetView showGridLines="0" showZeros="0" workbookViewId="0" topLeftCell="A1">
      <selection activeCell="P9" sqref="P9"/>
    </sheetView>
  </sheetViews>
  <sheetFormatPr defaultColWidth="6.75390625" defaultRowHeight="22.5" customHeight="1"/>
  <cols>
    <col min="1" max="3" width="3.625" style="330" customWidth="1"/>
    <col min="4" max="4" width="7.25390625" style="330" customWidth="1"/>
    <col min="5" max="5" width="19.50390625" style="330" customWidth="1"/>
    <col min="6" max="6" width="9.00390625" style="330" customWidth="1"/>
    <col min="7" max="7" width="8.50390625" style="330" customWidth="1"/>
    <col min="8" max="12" width="7.50390625" style="330" customWidth="1"/>
    <col min="13" max="13" width="7.50390625" style="331" customWidth="1"/>
    <col min="14" max="14" width="8.50390625" style="330" customWidth="1"/>
    <col min="15" max="23" width="7.50390625" style="330" customWidth="1"/>
    <col min="24" max="24" width="8.125" style="330" customWidth="1"/>
    <col min="25" max="27" width="7.50390625" style="330" customWidth="1"/>
    <col min="28" max="16384" width="6.75390625" style="330" customWidth="1"/>
  </cols>
  <sheetData>
    <row r="1" spans="2:28" ht="22.5" customHeight="1">
      <c r="B1" s="332"/>
      <c r="C1" s="332"/>
      <c r="D1" s="332"/>
      <c r="E1" s="332"/>
      <c r="F1" s="332"/>
      <c r="G1" s="332"/>
      <c r="H1" s="332"/>
      <c r="I1" s="332"/>
      <c r="J1" s="332"/>
      <c r="K1" s="332"/>
      <c r="L1" s="332"/>
      <c r="N1" s="332"/>
      <c r="O1" s="332"/>
      <c r="P1" s="332"/>
      <c r="Q1" s="332"/>
      <c r="R1" s="332"/>
      <c r="S1" s="332"/>
      <c r="T1" s="332"/>
      <c r="U1" s="332"/>
      <c r="V1" s="332"/>
      <c r="W1" s="332"/>
      <c r="AA1" s="343" t="s">
        <v>134</v>
      </c>
      <c r="AB1" s="344"/>
    </row>
    <row r="2" spans="1:27" ht="22.5" customHeight="1">
      <c r="A2" s="467" t="s">
        <v>135</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row>
    <row r="3" spans="1:28" ht="22.5" customHeight="1">
      <c r="A3" s="333"/>
      <c r="B3" s="333"/>
      <c r="C3" s="333"/>
      <c r="D3" s="334"/>
      <c r="E3" s="334"/>
      <c r="F3" s="334"/>
      <c r="G3" s="334"/>
      <c r="H3" s="334"/>
      <c r="I3" s="334"/>
      <c r="J3" s="334"/>
      <c r="K3" s="334"/>
      <c r="L3" s="334"/>
      <c r="N3" s="334"/>
      <c r="O3" s="334"/>
      <c r="P3" s="334"/>
      <c r="Q3" s="334"/>
      <c r="R3" s="334"/>
      <c r="S3" s="334"/>
      <c r="T3" s="334"/>
      <c r="U3" s="334"/>
      <c r="V3" s="334"/>
      <c r="W3" s="334"/>
      <c r="Z3" s="468" t="s">
        <v>77</v>
      </c>
      <c r="AA3" s="468"/>
      <c r="AB3" s="345"/>
    </row>
    <row r="4" spans="1:27" ht="27" customHeight="1">
      <c r="A4" s="469" t="s">
        <v>95</v>
      </c>
      <c r="B4" s="469"/>
      <c r="C4" s="469"/>
      <c r="D4" s="471" t="s">
        <v>78</v>
      </c>
      <c r="E4" s="471" t="s">
        <v>96</v>
      </c>
      <c r="F4" s="471" t="s">
        <v>97</v>
      </c>
      <c r="G4" s="470" t="s">
        <v>136</v>
      </c>
      <c r="H4" s="470"/>
      <c r="I4" s="470"/>
      <c r="J4" s="470"/>
      <c r="K4" s="470"/>
      <c r="L4" s="470"/>
      <c r="M4" s="470"/>
      <c r="N4" s="470"/>
      <c r="O4" s="470" t="s">
        <v>137</v>
      </c>
      <c r="P4" s="470"/>
      <c r="Q4" s="470"/>
      <c r="R4" s="470"/>
      <c r="S4" s="470"/>
      <c r="T4" s="470"/>
      <c r="U4" s="470"/>
      <c r="V4" s="470"/>
      <c r="W4" s="473" t="s">
        <v>138</v>
      </c>
      <c r="X4" s="471" t="s">
        <v>139</v>
      </c>
      <c r="Y4" s="471"/>
      <c r="Z4" s="471"/>
      <c r="AA4" s="471"/>
    </row>
    <row r="5" spans="1:27" ht="27" customHeight="1">
      <c r="A5" s="471" t="s">
        <v>98</v>
      </c>
      <c r="B5" s="471" t="s">
        <v>99</v>
      </c>
      <c r="C5" s="471" t="s">
        <v>100</v>
      </c>
      <c r="D5" s="471"/>
      <c r="E5" s="471"/>
      <c r="F5" s="471"/>
      <c r="G5" s="471" t="s">
        <v>80</v>
      </c>
      <c r="H5" s="471" t="s">
        <v>140</v>
      </c>
      <c r="I5" s="471" t="s">
        <v>141</v>
      </c>
      <c r="J5" s="471" t="s">
        <v>142</v>
      </c>
      <c r="K5" s="471" t="s">
        <v>143</v>
      </c>
      <c r="L5" s="472" t="s">
        <v>144</v>
      </c>
      <c r="M5" s="471" t="s">
        <v>145</v>
      </c>
      <c r="N5" s="471" t="s">
        <v>146</v>
      </c>
      <c r="O5" s="471" t="s">
        <v>80</v>
      </c>
      <c r="P5" s="471" t="s">
        <v>147</v>
      </c>
      <c r="Q5" s="471" t="s">
        <v>148</v>
      </c>
      <c r="R5" s="471" t="s">
        <v>149</v>
      </c>
      <c r="S5" s="472" t="s">
        <v>150</v>
      </c>
      <c r="T5" s="471" t="s">
        <v>151</v>
      </c>
      <c r="U5" s="471" t="s">
        <v>152</v>
      </c>
      <c r="V5" s="471" t="s">
        <v>153</v>
      </c>
      <c r="W5" s="474"/>
      <c r="X5" s="471" t="s">
        <v>80</v>
      </c>
      <c r="Y5" s="471" t="s">
        <v>154</v>
      </c>
      <c r="Z5" s="471" t="s">
        <v>155</v>
      </c>
      <c r="AA5" s="471" t="s">
        <v>139</v>
      </c>
    </row>
    <row r="6" spans="1:27" ht="27" customHeight="1">
      <c r="A6" s="471"/>
      <c r="B6" s="471"/>
      <c r="C6" s="471"/>
      <c r="D6" s="471"/>
      <c r="E6" s="471"/>
      <c r="F6" s="471"/>
      <c r="G6" s="471"/>
      <c r="H6" s="471"/>
      <c r="I6" s="471"/>
      <c r="J6" s="471"/>
      <c r="K6" s="471"/>
      <c r="L6" s="472"/>
      <c r="M6" s="471"/>
      <c r="N6" s="471"/>
      <c r="O6" s="471"/>
      <c r="P6" s="471"/>
      <c r="Q6" s="471"/>
      <c r="R6" s="471"/>
      <c r="S6" s="472"/>
      <c r="T6" s="471"/>
      <c r="U6" s="471"/>
      <c r="V6" s="471"/>
      <c r="W6" s="475"/>
      <c r="X6" s="471"/>
      <c r="Y6" s="471"/>
      <c r="Z6" s="471"/>
      <c r="AA6" s="471"/>
    </row>
    <row r="7" spans="1:27" ht="22.5" customHeight="1">
      <c r="A7" s="335" t="s">
        <v>92</v>
      </c>
      <c r="B7" s="335" t="s">
        <v>92</v>
      </c>
      <c r="C7" s="335" t="s">
        <v>92</v>
      </c>
      <c r="D7" s="335" t="s">
        <v>92</v>
      </c>
      <c r="E7" s="335" t="s">
        <v>92</v>
      </c>
      <c r="F7" s="335">
        <v>1</v>
      </c>
      <c r="G7" s="335">
        <v>2</v>
      </c>
      <c r="H7" s="335">
        <v>3</v>
      </c>
      <c r="I7" s="335">
        <v>4</v>
      </c>
      <c r="J7" s="335">
        <v>5</v>
      </c>
      <c r="K7" s="335">
        <v>6</v>
      </c>
      <c r="L7" s="335">
        <v>7</v>
      </c>
      <c r="M7" s="335">
        <v>8</v>
      </c>
      <c r="N7" s="335">
        <v>9</v>
      </c>
      <c r="O7" s="335">
        <v>10</v>
      </c>
      <c r="P7" s="335">
        <v>11</v>
      </c>
      <c r="Q7" s="335">
        <v>12</v>
      </c>
      <c r="R7" s="335">
        <v>13</v>
      </c>
      <c r="S7" s="335">
        <v>14</v>
      </c>
      <c r="T7" s="335">
        <v>15</v>
      </c>
      <c r="U7" s="335">
        <v>16</v>
      </c>
      <c r="V7" s="335">
        <v>17</v>
      </c>
      <c r="W7" s="335">
        <v>18</v>
      </c>
      <c r="X7" s="335">
        <v>19</v>
      </c>
      <c r="Y7" s="335">
        <v>20</v>
      </c>
      <c r="Z7" s="335">
        <v>21</v>
      </c>
      <c r="AA7" s="335">
        <v>22</v>
      </c>
    </row>
    <row r="8" spans="1:27" ht="22.5" customHeight="1">
      <c r="A8" s="336"/>
      <c r="B8" s="336"/>
      <c r="C8" s="336"/>
      <c r="D8" s="326" t="str">
        <f>'一般-工资福利'!D8</f>
        <v>283</v>
      </c>
      <c r="E8" s="326" t="str">
        <f>'一般-工资福利'!E8</f>
        <v>岳阳县信访局</v>
      </c>
      <c r="F8" s="337">
        <f>F9</f>
        <v>86.81999999999998</v>
      </c>
      <c r="G8" s="337">
        <f aca="true" t="shared" si="0" ref="G8:AA10">G9</f>
        <v>64.61999999999999</v>
      </c>
      <c r="H8" s="337">
        <f t="shared" si="0"/>
        <v>36.85</v>
      </c>
      <c r="I8" s="337">
        <f t="shared" si="0"/>
        <v>0</v>
      </c>
      <c r="J8" s="337">
        <f t="shared" si="0"/>
        <v>22.2</v>
      </c>
      <c r="K8" s="337">
        <f t="shared" si="0"/>
        <v>2.5</v>
      </c>
      <c r="L8" s="337">
        <f t="shared" si="0"/>
        <v>0</v>
      </c>
      <c r="M8" s="337">
        <f t="shared" si="0"/>
        <v>3.07</v>
      </c>
      <c r="N8" s="337">
        <f t="shared" si="0"/>
        <v>0</v>
      </c>
      <c r="O8" s="337">
        <f t="shared" si="0"/>
        <v>15.1</v>
      </c>
      <c r="P8" s="337">
        <f t="shared" si="0"/>
        <v>9.4</v>
      </c>
      <c r="Q8" s="337">
        <f t="shared" si="0"/>
        <v>4.5</v>
      </c>
      <c r="R8" s="337">
        <f t="shared" si="0"/>
        <v>0.6</v>
      </c>
      <c r="S8" s="337">
        <f t="shared" si="0"/>
        <v>0</v>
      </c>
      <c r="T8" s="337">
        <f t="shared" si="0"/>
        <v>0.6</v>
      </c>
      <c r="U8" s="337">
        <f t="shared" si="0"/>
        <v>0</v>
      </c>
      <c r="V8" s="337">
        <f t="shared" si="0"/>
        <v>0</v>
      </c>
      <c r="W8" s="337">
        <f t="shared" si="0"/>
        <v>7.1</v>
      </c>
      <c r="X8" s="337">
        <f t="shared" si="0"/>
        <v>0</v>
      </c>
      <c r="Y8" s="337">
        <f t="shared" si="0"/>
        <v>0</v>
      </c>
      <c r="Z8" s="337">
        <f t="shared" si="0"/>
        <v>0</v>
      </c>
      <c r="AA8" s="337">
        <f t="shared" si="0"/>
        <v>0</v>
      </c>
    </row>
    <row r="9" spans="1:27" ht="22.5" customHeight="1">
      <c r="A9" s="326" t="str">
        <f>'一般-工资福利'!A9</f>
        <v>201</v>
      </c>
      <c r="B9" s="327"/>
      <c r="C9" s="338"/>
      <c r="D9" s="338"/>
      <c r="E9" s="326" t="str">
        <f>'一般-工资福利'!E9</f>
        <v>一般公共服务支出</v>
      </c>
      <c r="F9" s="337">
        <f>F10</f>
        <v>86.81999999999998</v>
      </c>
      <c r="G9" s="337">
        <f t="shared" si="0"/>
        <v>64.61999999999999</v>
      </c>
      <c r="H9" s="337">
        <f t="shared" si="0"/>
        <v>36.85</v>
      </c>
      <c r="I9" s="337">
        <f t="shared" si="0"/>
        <v>0</v>
      </c>
      <c r="J9" s="337">
        <f t="shared" si="0"/>
        <v>22.2</v>
      </c>
      <c r="K9" s="337">
        <f t="shared" si="0"/>
        <v>2.5</v>
      </c>
      <c r="L9" s="337">
        <f t="shared" si="0"/>
        <v>0</v>
      </c>
      <c r="M9" s="337">
        <f t="shared" si="0"/>
        <v>3.07</v>
      </c>
      <c r="N9" s="337">
        <f t="shared" si="0"/>
        <v>0</v>
      </c>
      <c r="O9" s="337">
        <f t="shared" si="0"/>
        <v>15.1</v>
      </c>
      <c r="P9" s="337">
        <f t="shared" si="0"/>
        <v>9.4</v>
      </c>
      <c r="Q9" s="337">
        <f t="shared" si="0"/>
        <v>4.5</v>
      </c>
      <c r="R9" s="337">
        <f t="shared" si="0"/>
        <v>0.6</v>
      </c>
      <c r="S9" s="337">
        <f t="shared" si="0"/>
        <v>0</v>
      </c>
      <c r="T9" s="337">
        <f t="shared" si="0"/>
        <v>0.6</v>
      </c>
      <c r="U9" s="337">
        <f t="shared" si="0"/>
        <v>0</v>
      </c>
      <c r="V9" s="337">
        <f t="shared" si="0"/>
        <v>0</v>
      </c>
      <c r="W9" s="337">
        <f t="shared" si="0"/>
        <v>7.1</v>
      </c>
      <c r="X9" s="337">
        <f t="shared" si="0"/>
        <v>0</v>
      </c>
      <c r="Y9" s="337">
        <f t="shared" si="0"/>
        <v>0</v>
      </c>
      <c r="Z9" s="337">
        <f t="shared" si="0"/>
        <v>0</v>
      </c>
      <c r="AA9" s="337">
        <f t="shared" si="0"/>
        <v>0</v>
      </c>
    </row>
    <row r="10" spans="1:27" ht="22.5" customHeight="1">
      <c r="A10" s="326" t="str">
        <f>'一般-工资福利'!A10</f>
        <v>201</v>
      </c>
      <c r="B10" s="326" t="str">
        <f>'一般-工资福利'!B10</f>
        <v>03</v>
      </c>
      <c r="C10" s="338"/>
      <c r="D10" s="338"/>
      <c r="E10" s="326" t="str">
        <f>'一般-工资福利'!E10</f>
        <v>政府办公厅（室）及相关机构事务</v>
      </c>
      <c r="F10" s="337">
        <f>F11</f>
        <v>86.81999999999998</v>
      </c>
      <c r="G10" s="337">
        <f t="shared" si="0"/>
        <v>64.61999999999999</v>
      </c>
      <c r="H10" s="337">
        <f t="shared" si="0"/>
        <v>36.85</v>
      </c>
      <c r="I10" s="337">
        <f t="shared" si="0"/>
        <v>0</v>
      </c>
      <c r="J10" s="337">
        <f t="shared" si="0"/>
        <v>22.2</v>
      </c>
      <c r="K10" s="337">
        <f t="shared" si="0"/>
        <v>2.5</v>
      </c>
      <c r="L10" s="337">
        <f t="shared" si="0"/>
        <v>0</v>
      </c>
      <c r="M10" s="337">
        <f t="shared" si="0"/>
        <v>3.07</v>
      </c>
      <c r="N10" s="337">
        <f t="shared" si="0"/>
        <v>0</v>
      </c>
      <c r="O10" s="337">
        <f t="shared" si="0"/>
        <v>15.1</v>
      </c>
      <c r="P10" s="337">
        <f t="shared" si="0"/>
        <v>9.4</v>
      </c>
      <c r="Q10" s="337">
        <f t="shared" si="0"/>
        <v>4.5</v>
      </c>
      <c r="R10" s="337">
        <f t="shared" si="0"/>
        <v>0.6</v>
      </c>
      <c r="S10" s="337">
        <f t="shared" si="0"/>
        <v>0</v>
      </c>
      <c r="T10" s="337">
        <f t="shared" si="0"/>
        <v>0.6</v>
      </c>
      <c r="U10" s="337">
        <f t="shared" si="0"/>
        <v>0</v>
      </c>
      <c r="V10" s="337">
        <f t="shared" si="0"/>
        <v>0</v>
      </c>
      <c r="W10" s="337">
        <f t="shared" si="0"/>
        <v>7.1</v>
      </c>
      <c r="X10" s="337">
        <f t="shared" si="0"/>
        <v>0</v>
      </c>
      <c r="Y10" s="337">
        <f t="shared" si="0"/>
        <v>0</v>
      </c>
      <c r="Z10" s="337">
        <f t="shared" si="0"/>
        <v>0</v>
      </c>
      <c r="AA10" s="337">
        <f t="shared" si="0"/>
        <v>0</v>
      </c>
    </row>
    <row r="11" spans="1:256" s="22" customFormat="1" ht="22.5" customHeight="1">
      <c r="A11" s="326" t="str">
        <f>'一般-工资福利'!A11</f>
        <v>201</v>
      </c>
      <c r="B11" s="326" t="str">
        <f>'一般-工资福利'!B11</f>
        <v>03</v>
      </c>
      <c r="C11" s="326" t="str">
        <f>'一般-工资福利'!C11</f>
        <v>08</v>
      </c>
      <c r="D11" s="339"/>
      <c r="E11" s="326" t="str">
        <f>'一般-工资福利'!E11</f>
        <v>信访事务</v>
      </c>
      <c r="F11" s="340">
        <f>'一般-工资福利'!F11</f>
        <v>86.81999999999998</v>
      </c>
      <c r="G11" s="340">
        <f>'一般-工资福利'!G11</f>
        <v>64.61999999999999</v>
      </c>
      <c r="H11" s="340">
        <f>'一般-工资福利'!H11</f>
        <v>36.85</v>
      </c>
      <c r="I11" s="340">
        <f>'一般-工资福利'!I11</f>
        <v>0</v>
      </c>
      <c r="J11" s="340">
        <f>'一般-工资福利'!J11</f>
        <v>22.2</v>
      </c>
      <c r="K11" s="340">
        <f>'一般-工资福利'!K11</f>
        <v>2.5</v>
      </c>
      <c r="L11" s="340">
        <f>'一般-工资福利'!L11</f>
        <v>0</v>
      </c>
      <c r="M11" s="340">
        <f>'一般-工资福利'!M11</f>
        <v>3.07</v>
      </c>
      <c r="N11" s="340">
        <f>'一般-工资福利'!N11</f>
        <v>0</v>
      </c>
      <c r="O11" s="340">
        <f>'一般-工资福利'!O11</f>
        <v>15.1</v>
      </c>
      <c r="P11" s="340">
        <f>'一般-工资福利'!P11</f>
        <v>9.4</v>
      </c>
      <c r="Q11" s="340">
        <f>'一般-工资福利'!Q11</f>
        <v>4.5</v>
      </c>
      <c r="R11" s="340">
        <f>'一般-工资福利'!R11</f>
        <v>0.6</v>
      </c>
      <c r="S11" s="340">
        <f>'一般-工资福利'!S11</f>
        <v>0</v>
      </c>
      <c r="T11" s="340">
        <f>'一般-工资福利'!T11</f>
        <v>0.6</v>
      </c>
      <c r="U11" s="340">
        <f>'一般-工资福利'!U11</f>
        <v>0</v>
      </c>
      <c r="V11" s="340">
        <f>'一般-工资福利'!V11</f>
        <v>0</v>
      </c>
      <c r="W11" s="340">
        <f>'一般-工资福利'!W11</f>
        <v>7.1</v>
      </c>
      <c r="X11" s="340">
        <f>'一般-工资福利'!X11</f>
        <v>0</v>
      </c>
      <c r="Y11" s="340">
        <f>'一般-工资福利'!Y11</f>
        <v>0</v>
      </c>
      <c r="Z11" s="340">
        <f>'一般-工资福利'!Z11</f>
        <v>0</v>
      </c>
      <c r="AA11" s="340">
        <f>'一般-工资福利'!AA11</f>
        <v>0</v>
      </c>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c r="CW11" s="346"/>
      <c r="CX11" s="346"/>
      <c r="CY11" s="346"/>
      <c r="CZ11" s="346"/>
      <c r="DA11" s="346"/>
      <c r="DB11" s="346"/>
      <c r="DC11" s="346"/>
      <c r="DD11" s="346"/>
      <c r="DE11" s="346"/>
      <c r="DF11" s="346"/>
      <c r="DG11" s="346"/>
      <c r="DH11" s="346"/>
      <c r="DI11" s="346"/>
      <c r="DJ11" s="346"/>
      <c r="DK11" s="346"/>
      <c r="DL11" s="346"/>
      <c r="DM11" s="346"/>
      <c r="DN11" s="346"/>
      <c r="DO11" s="346"/>
      <c r="DP11" s="346"/>
      <c r="DQ11" s="346"/>
      <c r="DR11" s="346"/>
      <c r="DS11" s="346"/>
      <c r="DT11" s="346"/>
      <c r="DU11" s="346"/>
      <c r="DV11" s="346"/>
      <c r="DW11" s="346"/>
      <c r="DX11" s="346"/>
      <c r="DY11" s="346"/>
      <c r="DZ11" s="346"/>
      <c r="EA11" s="346"/>
      <c r="EB11" s="346"/>
      <c r="EC11" s="346"/>
      <c r="ED11" s="346"/>
      <c r="EE11" s="346"/>
      <c r="EF11" s="346"/>
      <c r="EG11" s="346"/>
      <c r="EH11" s="346"/>
      <c r="EI11" s="346"/>
      <c r="EJ11" s="346"/>
      <c r="EK11" s="346"/>
      <c r="EL11" s="346"/>
      <c r="EM11" s="346"/>
      <c r="EN11" s="346"/>
      <c r="EO11" s="346"/>
      <c r="EP11" s="346"/>
      <c r="EQ11" s="346"/>
      <c r="ER11" s="346"/>
      <c r="ES11" s="346"/>
      <c r="ET11" s="346"/>
      <c r="EU11" s="346"/>
      <c r="EV11" s="346"/>
      <c r="EW11" s="346"/>
      <c r="EX11" s="346"/>
      <c r="EY11" s="346"/>
      <c r="EZ11" s="346"/>
      <c r="FA11" s="346"/>
      <c r="FB11" s="346"/>
      <c r="FC11" s="346"/>
      <c r="FD11" s="346"/>
      <c r="FE11" s="346"/>
      <c r="FF11" s="346"/>
      <c r="FG11" s="346"/>
      <c r="FH11" s="346"/>
      <c r="FI11" s="346"/>
      <c r="FJ11" s="346"/>
      <c r="FK11" s="346"/>
      <c r="FL11" s="346"/>
      <c r="FM11" s="346"/>
      <c r="FN11" s="346"/>
      <c r="FO11" s="346"/>
      <c r="FP11" s="346"/>
      <c r="FQ11" s="346"/>
      <c r="FR11" s="346"/>
      <c r="FS11" s="346"/>
      <c r="FT11" s="346"/>
      <c r="FU11" s="346"/>
      <c r="FV11" s="346"/>
      <c r="FW11" s="346"/>
      <c r="FX11" s="346"/>
      <c r="FY11" s="346"/>
      <c r="FZ11" s="346"/>
      <c r="GA11" s="346"/>
      <c r="GB11" s="346"/>
      <c r="GC11" s="346"/>
      <c r="GD11" s="346"/>
      <c r="GE11" s="346"/>
      <c r="GF11" s="346"/>
      <c r="GG11" s="346"/>
      <c r="GH11" s="346"/>
      <c r="GI11" s="346"/>
      <c r="GJ11" s="346"/>
      <c r="GK11" s="346"/>
      <c r="GL11" s="346"/>
      <c r="GM11" s="346"/>
      <c r="GN11" s="346"/>
      <c r="GO11" s="346"/>
      <c r="GP11" s="346"/>
      <c r="GQ11" s="346"/>
      <c r="GR11" s="346"/>
      <c r="GS11" s="346"/>
      <c r="GT11" s="346"/>
      <c r="GU11" s="346"/>
      <c r="GV11" s="346"/>
      <c r="GW11" s="346"/>
      <c r="GX11" s="346"/>
      <c r="GY11" s="346"/>
      <c r="GZ11" s="346"/>
      <c r="HA11" s="346"/>
      <c r="HB11" s="346"/>
      <c r="HC11" s="346"/>
      <c r="HD11" s="346"/>
      <c r="HE11" s="346"/>
      <c r="HF11" s="346"/>
      <c r="HG11" s="346"/>
      <c r="HH11" s="346"/>
      <c r="HI11" s="346"/>
      <c r="HJ11" s="346"/>
      <c r="HK11" s="346"/>
      <c r="HL11" s="346"/>
      <c r="HM11" s="346"/>
      <c r="HN11" s="346"/>
      <c r="HO11" s="346"/>
      <c r="HP11" s="346"/>
      <c r="HQ11" s="346"/>
      <c r="HR11" s="346"/>
      <c r="HS11" s="346"/>
      <c r="HT11" s="346"/>
      <c r="HU11" s="346"/>
      <c r="HV11" s="346"/>
      <c r="HW11" s="346"/>
      <c r="HX11" s="346"/>
      <c r="HY11" s="346"/>
      <c r="HZ11" s="346"/>
      <c r="IA11" s="346"/>
      <c r="IB11" s="346"/>
      <c r="IC11" s="346"/>
      <c r="ID11" s="346"/>
      <c r="IE11" s="346"/>
      <c r="IF11" s="346"/>
      <c r="IG11" s="346"/>
      <c r="IH11" s="346"/>
      <c r="II11" s="346"/>
      <c r="IJ11" s="346"/>
      <c r="IK11" s="346"/>
      <c r="IL11" s="346"/>
      <c r="IM11" s="346"/>
      <c r="IN11" s="346"/>
      <c r="IO11" s="346"/>
      <c r="IP11" s="346"/>
      <c r="IQ11" s="346"/>
      <c r="IR11" s="346"/>
      <c r="IS11" s="346"/>
      <c r="IT11" s="346"/>
      <c r="IU11" s="346"/>
      <c r="IV11" s="346"/>
    </row>
    <row r="12" spans="1:28" ht="22.5" customHeight="1">
      <c r="A12" s="341"/>
      <c r="B12" s="341"/>
      <c r="C12" s="341"/>
      <c r="D12" s="341"/>
      <c r="E12" s="341"/>
      <c r="F12" s="341"/>
      <c r="G12" s="341"/>
      <c r="H12" s="341"/>
      <c r="I12" s="341"/>
      <c r="J12" s="341"/>
      <c r="K12" s="341"/>
      <c r="L12" s="341"/>
      <c r="M12" s="342"/>
      <c r="N12" s="341"/>
      <c r="O12" s="341"/>
      <c r="P12" s="341"/>
      <c r="Q12" s="341"/>
      <c r="R12" s="341"/>
      <c r="S12" s="341"/>
      <c r="T12" s="341"/>
      <c r="U12" s="341"/>
      <c r="V12" s="341"/>
      <c r="W12" s="341"/>
      <c r="X12" s="341"/>
      <c r="Y12" s="341"/>
      <c r="Z12" s="341"/>
      <c r="AA12" s="341"/>
      <c r="AB12" s="341"/>
    </row>
    <row r="13" spans="1:28" ht="22.5" customHeight="1">
      <c r="A13" s="341"/>
      <c r="B13" s="341"/>
      <c r="C13" s="341"/>
      <c r="D13" s="341"/>
      <c r="E13" s="341"/>
      <c r="F13" s="341"/>
      <c r="G13" s="341"/>
      <c r="H13" s="341"/>
      <c r="I13" s="341"/>
      <c r="J13" s="341"/>
      <c r="K13" s="341"/>
      <c r="L13" s="341"/>
      <c r="N13" s="341"/>
      <c r="O13" s="341"/>
      <c r="P13" s="341"/>
      <c r="Q13" s="341"/>
      <c r="R13" s="341"/>
      <c r="S13" s="341"/>
      <c r="T13" s="341"/>
      <c r="U13" s="341"/>
      <c r="V13" s="341"/>
      <c r="W13" s="341"/>
      <c r="X13" s="341"/>
      <c r="Y13" s="341"/>
      <c r="Z13" s="341"/>
      <c r="AA13" s="341"/>
      <c r="AB13" s="341"/>
    </row>
    <row r="14" spans="1:27" ht="22.5" customHeight="1">
      <c r="A14" s="341"/>
      <c r="B14" s="341"/>
      <c r="C14" s="341"/>
      <c r="D14" s="341"/>
      <c r="E14" s="341"/>
      <c r="F14" s="341"/>
      <c r="G14" s="341"/>
      <c r="H14" s="341"/>
      <c r="I14" s="341"/>
      <c r="J14" s="341"/>
      <c r="K14" s="341"/>
      <c r="L14" s="341"/>
      <c r="N14" s="341"/>
      <c r="O14" s="341"/>
      <c r="P14" s="341"/>
      <c r="Q14" s="341"/>
      <c r="R14" s="341"/>
      <c r="S14" s="341"/>
      <c r="T14" s="341"/>
      <c r="U14" s="341"/>
      <c r="V14" s="341"/>
      <c r="W14" s="341"/>
      <c r="X14" s="341"/>
      <c r="Y14" s="341"/>
      <c r="Z14" s="341"/>
      <c r="AA14" s="341"/>
    </row>
    <row r="15" spans="1:27" ht="22.5" customHeight="1">
      <c r="A15" s="341"/>
      <c r="B15" s="341"/>
      <c r="C15" s="341"/>
      <c r="D15" s="341"/>
      <c r="E15" s="341"/>
      <c r="F15" s="341"/>
      <c r="G15" s="341"/>
      <c r="H15" s="341"/>
      <c r="I15" s="341"/>
      <c r="J15" s="341"/>
      <c r="K15" s="341"/>
      <c r="L15" s="341"/>
      <c r="N15" s="341"/>
      <c r="O15" s="341"/>
      <c r="P15" s="341"/>
      <c r="Q15" s="341"/>
      <c r="R15" s="341"/>
      <c r="S15" s="341"/>
      <c r="T15" s="341"/>
      <c r="U15" s="341"/>
      <c r="V15" s="341"/>
      <c r="W15" s="341"/>
      <c r="X15" s="341"/>
      <c r="Y15" s="341"/>
      <c r="Z15" s="341"/>
      <c r="AA15" s="341"/>
    </row>
    <row r="16" spans="1:26" ht="22.5" customHeight="1">
      <c r="A16" s="341"/>
      <c r="B16" s="341"/>
      <c r="C16" s="341"/>
      <c r="D16" s="341"/>
      <c r="E16" s="341"/>
      <c r="F16" s="341"/>
      <c r="J16" s="341"/>
      <c r="K16" s="341"/>
      <c r="L16" s="341"/>
      <c r="N16" s="341"/>
      <c r="O16" s="341"/>
      <c r="P16" s="341"/>
      <c r="Q16" s="341"/>
      <c r="R16" s="341"/>
      <c r="S16" s="341"/>
      <c r="T16" s="341"/>
      <c r="U16" s="341"/>
      <c r="V16" s="341"/>
      <c r="W16" s="341"/>
      <c r="X16" s="341"/>
      <c r="Y16" s="341"/>
      <c r="Z16" s="341"/>
    </row>
    <row r="17" spans="1:25" ht="22.5" customHeight="1">
      <c r="A17" s="341"/>
      <c r="B17" s="341"/>
      <c r="C17" s="341"/>
      <c r="D17" s="341"/>
      <c r="E17" s="341"/>
      <c r="F17" s="341"/>
      <c r="O17" s="341"/>
      <c r="P17" s="341"/>
      <c r="Q17" s="341"/>
      <c r="R17" s="341"/>
      <c r="S17" s="341"/>
      <c r="T17" s="341"/>
      <c r="U17" s="341"/>
      <c r="V17" s="341"/>
      <c r="W17" s="341"/>
      <c r="X17" s="341"/>
      <c r="Y17" s="341"/>
    </row>
    <row r="18" spans="15:24" ht="22.5" customHeight="1">
      <c r="O18" s="341"/>
      <c r="P18" s="341"/>
      <c r="Q18" s="341"/>
      <c r="R18" s="341"/>
      <c r="S18" s="341"/>
      <c r="T18" s="341"/>
      <c r="U18" s="341"/>
      <c r="V18" s="341"/>
      <c r="W18" s="341"/>
      <c r="X18" s="341"/>
    </row>
    <row r="19" spans="15:17" ht="22.5" customHeight="1">
      <c r="O19" s="341"/>
      <c r="P19" s="341"/>
      <c r="Q19" s="341"/>
    </row>
    <row r="20" ht="22.5" customHeight="1"/>
  </sheetData>
  <sheetProtection sheet="1" formatCells="0" formatColumns="0" formatRows="0"/>
  <mergeCells count="33">
    <mergeCell ref="Y5:Y6"/>
    <mergeCell ref="Z5:Z6"/>
    <mergeCell ref="AA5:AA6"/>
    <mergeCell ref="U5:U6"/>
    <mergeCell ref="V5:V6"/>
    <mergeCell ref="W4:W6"/>
    <mergeCell ref="X5:X6"/>
    <mergeCell ref="Q5:Q6"/>
    <mergeCell ref="R5:R6"/>
    <mergeCell ref="S5:S6"/>
    <mergeCell ref="T5:T6"/>
    <mergeCell ref="M5:M6"/>
    <mergeCell ref="N5:N6"/>
    <mergeCell ref="O5:O6"/>
    <mergeCell ref="P5:P6"/>
    <mergeCell ref="I5:I6"/>
    <mergeCell ref="J5:J6"/>
    <mergeCell ref="K5:K6"/>
    <mergeCell ref="L5:L6"/>
    <mergeCell ref="A5:A6"/>
    <mergeCell ref="B5:B6"/>
    <mergeCell ref="C5:C6"/>
    <mergeCell ref="D4:D6"/>
    <mergeCell ref="A2:AA2"/>
    <mergeCell ref="Z3:AA3"/>
    <mergeCell ref="A4:C4"/>
    <mergeCell ref="G4:N4"/>
    <mergeCell ref="O4:V4"/>
    <mergeCell ref="X4:AA4"/>
    <mergeCell ref="E4:E6"/>
    <mergeCell ref="F4:F6"/>
    <mergeCell ref="G5:G6"/>
    <mergeCell ref="H5:H6"/>
  </mergeCells>
  <printOptions horizontalCentered="1"/>
  <pageMargins left="0.75" right="0.75" top="0.7900000000000001" bottom="0.7900000000000001" header="0.39" footer="0.39"/>
  <pageSetup fitToHeight="1" fitToWidth="1" horizontalDpi="1200" verticalDpi="1200" orientation="landscape" paperSize="9" scale="5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10"/>
  <sheetViews>
    <sheetView showGridLines="0" showZeros="0" workbookViewId="0" topLeftCell="A1">
      <selection activeCell="A2" sqref="A2:N2"/>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s="329" t="s">
        <v>156</v>
      </c>
    </row>
    <row r="2" spans="1:14" ht="33" customHeight="1">
      <c r="A2" s="476" t="s">
        <v>157</v>
      </c>
      <c r="B2" s="476"/>
      <c r="C2" s="476"/>
      <c r="D2" s="476"/>
      <c r="E2" s="476"/>
      <c r="F2" s="476"/>
      <c r="G2" s="476"/>
      <c r="H2" s="476"/>
      <c r="I2" s="476"/>
      <c r="J2" s="476"/>
      <c r="K2" s="476"/>
      <c r="L2" s="476"/>
      <c r="M2" s="476"/>
      <c r="N2" s="476"/>
    </row>
    <row r="3" spans="13:14" ht="14.25" customHeight="1">
      <c r="M3" s="477" t="s">
        <v>77</v>
      </c>
      <c r="N3" s="477"/>
    </row>
    <row r="4" spans="1:14" ht="22.5" customHeight="1">
      <c r="A4" s="478" t="s">
        <v>95</v>
      </c>
      <c r="B4" s="478"/>
      <c r="C4" s="478"/>
      <c r="D4" s="466" t="s">
        <v>122</v>
      </c>
      <c r="E4" s="466" t="s">
        <v>79</v>
      </c>
      <c r="F4" s="466" t="s">
        <v>80</v>
      </c>
      <c r="G4" s="466" t="s">
        <v>124</v>
      </c>
      <c r="H4" s="466"/>
      <c r="I4" s="466"/>
      <c r="J4" s="466"/>
      <c r="K4" s="466"/>
      <c r="L4" s="466" t="s">
        <v>128</v>
      </c>
      <c r="M4" s="466"/>
      <c r="N4" s="466"/>
    </row>
    <row r="5" spans="1:14" ht="17.25" customHeight="1">
      <c r="A5" s="466" t="s">
        <v>98</v>
      </c>
      <c r="B5" s="479" t="s">
        <v>99</v>
      </c>
      <c r="C5" s="466" t="s">
        <v>100</v>
      </c>
      <c r="D5" s="466"/>
      <c r="E5" s="466"/>
      <c r="F5" s="466"/>
      <c r="G5" s="466" t="s">
        <v>158</v>
      </c>
      <c r="H5" s="466" t="s">
        <v>159</v>
      </c>
      <c r="I5" s="466" t="s">
        <v>137</v>
      </c>
      <c r="J5" s="466" t="s">
        <v>138</v>
      </c>
      <c r="K5" s="466" t="s">
        <v>139</v>
      </c>
      <c r="L5" s="466" t="s">
        <v>158</v>
      </c>
      <c r="M5" s="466" t="s">
        <v>110</v>
      </c>
      <c r="N5" s="466" t="s">
        <v>160</v>
      </c>
    </row>
    <row r="6" spans="1:14" ht="20.25" customHeight="1">
      <c r="A6" s="466"/>
      <c r="B6" s="479"/>
      <c r="C6" s="466"/>
      <c r="D6" s="466"/>
      <c r="E6" s="466"/>
      <c r="F6" s="466"/>
      <c r="G6" s="466"/>
      <c r="H6" s="466"/>
      <c r="I6" s="466"/>
      <c r="J6" s="466"/>
      <c r="K6" s="466"/>
      <c r="L6" s="466"/>
      <c r="M6" s="466"/>
      <c r="N6" s="466"/>
    </row>
    <row r="7" spans="1:14" ht="22.5" customHeight="1">
      <c r="A7" s="324"/>
      <c r="B7" s="324"/>
      <c r="C7" s="324"/>
      <c r="D7" s="325" t="str">
        <f>'一般-工资福利'!D8</f>
        <v>283</v>
      </c>
      <c r="E7" s="326" t="str">
        <f>'一般-工资福利'!E8</f>
        <v>岳阳县信访局</v>
      </c>
      <c r="F7" s="47">
        <f>F8</f>
        <v>86.81999999999998</v>
      </c>
      <c r="G7" s="47">
        <f aca="true" t="shared" si="0" ref="G7:K9">G8</f>
        <v>86.81999999999998</v>
      </c>
      <c r="H7" s="47">
        <f t="shared" si="0"/>
        <v>64.61999999999999</v>
      </c>
      <c r="I7" s="47">
        <f t="shared" si="0"/>
        <v>15.1</v>
      </c>
      <c r="J7" s="47">
        <f t="shared" si="0"/>
        <v>7.1</v>
      </c>
      <c r="K7" s="47">
        <f t="shared" si="0"/>
        <v>0</v>
      </c>
      <c r="L7" s="47">
        <f aca="true" t="shared" si="1" ref="L7:N9">L8</f>
        <v>0</v>
      </c>
      <c r="M7" s="47">
        <f t="shared" si="1"/>
        <v>0</v>
      </c>
      <c r="N7" s="47">
        <f t="shared" si="1"/>
        <v>0</v>
      </c>
    </row>
    <row r="8" spans="1:14" ht="22.5" customHeight="1">
      <c r="A8" s="325" t="str">
        <f>'一般-工资福利'!A9</f>
        <v>201</v>
      </c>
      <c r="B8" s="327"/>
      <c r="C8" s="328"/>
      <c r="D8" s="328"/>
      <c r="E8" s="326" t="str">
        <f>'一般-工资福利'!E9</f>
        <v>一般公共服务支出</v>
      </c>
      <c r="F8" s="47">
        <f>F9</f>
        <v>86.81999999999998</v>
      </c>
      <c r="G8" s="47">
        <f t="shared" si="0"/>
        <v>86.81999999999998</v>
      </c>
      <c r="H8" s="47">
        <f t="shared" si="0"/>
        <v>64.61999999999999</v>
      </c>
      <c r="I8" s="47">
        <f t="shared" si="0"/>
        <v>15.1</v>
      </c>
      <c r="J8" s="47">
        <f t="shared" si="0"/>
        <v>7.1</v>
      </c>
      <c r="K8" s="47">
        <f t="shared" si="0"/>
        <v>0</v>
      </c>
      <c r="L8" s="47">
        <f t="shared" si="1"/>
        <v>0</v>
      </c>
      <c r="M8" s="47">
        <f t="shared" si="1"/>
        <v>0</v>
      </c>
      <c r="N8" s="47">
        <f t="shared" si="1"/>
        <v>0</v>
      </c>
    </row>
    <row r="9" spans="1:14" ht="22.5" customHeight="1">
      <c r="A9" s="325" t="str">
        <f>'一般-工资福利'!A10</f>
        <v>201</v>
      </c>
      <c r="B9" s="327" t="s">
        <v>161</v>
      </c>
      <c r="C9" s="328"/>
      <c r="D9" s="328"/>
      <c r="E9" s="326" t="str">
        <f>'一般-工资福利'!E10</f>
        <v>政府办公厅（室）及相关机构事务</v>
      </c>
      <c r="F9" s="47">
        <f>F10</f>
        <v>86.81999999999998</v>
      </c>
      <c r="G9" s="47">
        <f t="shared" si="0"/>
        <v>86.81999999999998</v>
      </c>
      <c r="H9" s="47">
        <f t="shared" si="0"/>
        <v>64.61999999999999</v>
      </c>
      <c r="I9" s="47">
        <f t="shared" si="0"/>
        <v>15.1</v>
      </c>
      <c r="J9" s="47">
        <f t="shared" si="0"/>
        <v>7.1</v>
      </c>
      <c r="K9" s="47">
        <f t="shared" si="0"/>
        <v>0</v>
      </c>
      <c r="L9" s="47">
        <f t="shared" si="1"/>
        <v>0</v>
      </c>
      <c r="M9" s="47">
        <f t="shared" si="1"/>
        <v>0</v>
      </c>
      <c r="N9" s="47">
        <f t="shared" si="1"/>
        <v>0</v>
      </c>
    </row>
    <row r="10" spans="1:14" s="22" customFormat="1" ht="22.5" customHeight="1">
      <c r="A10" s="325" t="str">
        <f>'一般-工资福利'!A11</f>
        <v>201</v>
      </c>
      <c r="B10" s="325" t="str">
        <f>'一般-工资福利'!B11</f>
        <v>03</v>
      </c>
      <c r="C10" s="325" t="str">
        <f>'一般-工资福利'!C11</f>
        <v>08</v>
      </c>
      <c r="D10" s="88"/>
      <c r="E10" s="326" t="str">
        <f>'一般-工资福利'!E11</f>
        <v>信访事务</v>
      </c>
      <c r="F10" s="47">
        <f>G10+L10</f>
        <v>86.81999999999998</v>
      </c>
      <c r="G10" s="47">
        <f>SUM(H10:K10)</f>
        <v>86.81999999999998</v>
      </c>
      <c r="H10" s="47">
        <f>'基本-工资福利'!G11</f>
        <v>64.61999999999999</v>
      </c>
      <c r="I10" s="47">
        <f>'基本-工资福利'!O11</f>
        <v>15.1</v>
      </c>
      <c r="J10" s="47">
        <f>'基本-工资福利'!W11</f>
        <v>7.1</v>
      </c>
      <c r="K10" s="47">
        <f>'基本-工资福利'!X11</f>
        <v>0</v>
      </c>
      <c r="L10" s="88">
        <v>0</v>
      </c>
      <c r="M10" s="88">
        <v>0</v>
      </c>
      <c r="N10" s="88">
        <v>0</v>
      </c>
    </row>
  </sheetData>
  <sheetProtection sheet="1" formatCells="0" formatColumns="0" formatRows="0"/>
  <mergeCells count="19">
    <mergeCell ref="N5:N6"/>
    <mergeCell ref="J5:J6"/>
    <mergeCell ref="K5:K6"/>
    <mergeCell ref="L5:L6"/>
    <mergeCell ref="M5:M6"/>
    <mergeCell ref="A5:A6"/>
    <mergeCell ref="B5:B6"/>
    <mergeCell ref="C5:C6"/>
    <mergeCell ref="D4:D6"/>
    <mergeCell ref="A2:N2"/>
    <mergeCell ref="M3:N3"/>
    <mergeCell ref="A4:C4"/>
    <mergeCell ref="G4:K4"/>
    <mergeCell ref="L4:N4"/>
    <mergeCell ref="E4:E6"/>
    <mergeCell ref="F4:F6"/>
    <mergeCell ref="G5:G6"/>
    <mergeCell ref="H5:H6"/>
    <mergeCell ref="I5:I6"/>
  </mergeCells>
  <printOptions horizontalCentered="1"/>
  <pageMargins left="0.75" right="0.75" top="0.7900000000000001" bottom="0.7900000000000001" header="0.39" footer="0.39"/>
  <pageSetup fitToHeight="1" fitToWidth="1" horizontalDpi="1200" verticalDpi="1200" orientation="landscape" paperSize="9" scale="95"/>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20"/>
  <sheetViews>
    <sheetView showGridLines="0" showZeros="0" workbookViewId="0" topLeftCell="A1">
      <selection activeCell="T19" sqref="T19"/>
    </sheetView>
  </sheetViews>
  <sheetFormatPr defaultColWidth="6.75390625" defaultRowHeight="22.5" customHeight="1"/>
  <cols>
    <col min="1" max="3" width="3.625" style="315" customWidth="1"/>
    <col min="4" max="4" width="10.00390625" style="315" customWidth="1"/>
    <col min="5" max="5" width="17.375" style="315" customWidth="1"/>
    <col min="6" max="6" width="8.125" style="315" customWidth="1"/>
    <col min="7" max="21" width="6.50390625" style="315" customWidth="1"/>
    <col min="22" max="25" width="6.875" style="315" customWidth="1"/>
    <col min="26" max="26" width="6.50390625" style="315" customWidth="1"/>
    <col min="27" max="16384" width="6.75390625" style="315" customWidth="1"/>
  </cols>
  <sheetData>
    <row r="1" spans="2:26" ht="22.5" customHeight="1">
      <c r="B1" s="316"/>
      <c r="C1" s="316"/>
      <c r="D1" s="316"/>
      <c r="E1" s="316"/>
      <c r="F1" s="316"/>
      <c r="G1" s="316"/>
      <c r="H1" s="316"/>
      <c r="I1" s="316"/>
      <c r="J1" s="316"/>
      <c r="K1" s="316"/>
      <c r="L1" s="316"/>
      <c r="M1" s="316"/>
      <c r="N1" s="316"/>
      <c r="O1" s="316"/>
      <c r="P1" s="316"/>
      <c r="Q1" s="316"/>
      <c r="R1" s="316"/>
      <c r="T1" s="322"/>
      <c r="V1" s="322"/>
      <c r="W1" s="322"/>
      <c r="X1" s="322"/>
      <c r="Y1" s="480" t="s">
        <v>162</v>
      </c>
      <c r="Z1" s="480"/>
    </row>
    <row r="2" spans="1:26" ht="22.5" customHeight="1">
      <c r="A2" s="481" t="s">
        <v>163</v>
      </c>
      <c r="B2" s="481"/>
      <c r="C2" s="481"/>
      <c r="D2" s="481"/>
      <c r="E2" s="481"/>
      <c r="F2" s="481"/>
      <c r="G2" s="481"/>
      <c r="H2" s="481"/>
      <c r="I2" s="481"/>
      <c r="J2" s="481"/>
      <c r="K2" s="481"/>
      <c r="L2" s="481"/>
      <c r="M2" s="481"/>
      <c r="N2" s="481"/>
      <c r="O2" s="481"/>
      <c r="P2" s="481"/>
      <c r="Q2" s="481"/>
      <c r="R2" s="481"/>
      <c r="S2" s="481"/>
      <c r="T2" s="481"/>
      <c r="U2" s="481"/>
      <c r="V2" s="481"/>
      <c r="W2" s="481"/>
      <c r="X2" s="481"/>
      <c r="Y2" s="481"/>
      <c r="Z2" s="481"/>
    </row>
    <row r="3" spans="1:26" ht="22.5" customHeight="1">
      <c r="A3" s="317"/>
      <c r="B3" s="317"/>
      <c r="C3" s="317"/>
      <c r="D3" s="318"/>
      <c r="E3" s="318"/>
      <c r="F3" s="318"/>
      <c r="G3" s="318"/>
      <c r="H3" s="318"/>
      <c r="I3" s="318"/>
      <c r="J3" s="318"/>
      <c r="K3" s="318"/>
      <c r="L3" s="318"/>
      <c r="M3" s="318"/>
      <c r="N3" s="318"/>
      <c r="O3" s="318"/>
      <c r="P3" s="318"/>
      <c r="Q3" s="318"/>
      <c r="R3" s="318"/>
      <c r="V3" s="323"/>
      <c r="W3" s="323"/>
      <c r="X3" s="323"/>
      <c r="Y3" s="482" t="s">
        <v>2</v>
      </c>
      <c r="Z3" s="482"/>
    </row>
    <row r="4" spans="1:26" ht="22.5" customHeight="1">
      <c r="A4" s="483" t="s">
        <v>95</v>
      </c>
      <c r="B4" s="483"/>
      <c r="C4" s="483"/>
      <c r="D4" s="484" t="s">
        <v>78</v>
      </c>
      <c r="E4" s="484" t="s">
        <v>96</v>
      </c>
      <c r="F4" s="484" t="s">
        <v>164</v>
      </c>
      <c r="G4" s="484" t="s">
        <v>165</v>
      </c>
      <c r="H4" s="484" t="s">
        <v>166</v>
      </c>
      <c r="I4" s="484" t="s">
        <v>167</v>
      </c>
      <c r="J4" s="484" t="s">
        <v>168</v>
      </c>
      <c r="K4" s="484" t="s">
        <v>169</v>
      </c>
      <c r="L4" s="484" t="s">
        <v>170</v>
      </c>
      <c r="M4" s="484" t="s">
        <v>171</v>
      </c>
      <c r="N4" s="484" t="s">
        <v>172</v>
      </c>
      <c r="O4" s="484" t="s">
        <v>173</v>
      </c>
      <c r="P4" s="484" t="s">
        <v>174</v>
      </c>
      <c r="Q4" s="484" t="s">
        <v>175</v>
      </c>
      <c r="R4" s="484" t="s">
        <v>176</v>
      </c>
      <c r="S4" s="484" t="s">
        <v>177</v>
      </c>
      <c r="T4" s="484" t="s">
        <v>178</v>
      </c>
      <c r="U4" s="484" t="s">
        <v>179</v>
      </c>
      <c r="V4" s="484" t="s">
        <v>180</v>
      </c>
      <c r="W4" s="484" t="s">
        <v>181</v>
      </c>
      <c r="X4" s="484" t="s">
        <v>182</v>
      </c>
      <c r="Y4" s="484" t="s">
        <v>183</v>
      </c>
      <c r="Z4" s="485" t="s">
        <v>184</v>
      </c>
    </row>
    <row r="5" spans="1:26" ht="13.5" customHeight="1">
      <c r="A5" s="484" t="s">
        <v>98</v>
      </c>
      <c r="B5" s="484" t="s">
        <v>99</v>
      </c>
      <c r="C5" s="484" t="s">
        <v>100</v>
      </c>
      <c r="D5" s="484"/>
      <c r="E5" s="484"/>
      <c r="F5" s="484"/>
      <c r="G5" s="484"/>
      <c r="H5" s="484"/>
      <c r="I5" s="484"/>
      <c r="J5" s="484"/>
      <c r="K5" s="484"/>
      <c r="L5" s="484"/>
      <c r="M5" s="484"/>
      <c r="N5" s="484"/>
      <c r="O5" s="484"/>
      <c r="P5" s="484"/>
      <c r="Q5" s="484"/>
      <c r="R5" s="484"/>
      <c r="S5" s="484"/>
      <c r="T5" s="484"/>
      <c r="U5" s="484"/>
      <c r="V5" s="484"/>
      <c r="W5" s="484"/>
      <c r="X5" s="484"/>
      <c r="Y5" s="484"/>
      <c r="Z5" s="485"/>
    </row>
    <row r="6" spans="1:26" ht="13.5" customHeight="1">
      <c r="A6" s="484"/>
      <c r="B6" s="484"/>
      <c r="C6" s="484"/>
      <c r="D6" s="484"/>
      <c r="E6" s="484"/>
      <c r="F6" s="484"/>
      <c r="G6" s="484"/>
      <c r="H6" s="484"/>
      <c r="I6" s="484"/>
      <c r="J6" s="484"/>
      <c r="K6" s="484"/>
      <c r="L6" s="484"/>
      <c r="M6" s="484"/>
      <c r="N6" s="484"/>
      <c r="O6" s="484"/>
      <c r="P6" s="484"/>
      <c r="Q6" s="484"/>
      <c r="R6" s="484"/>
      <c r="S6" s="484"/>
      <c r="T6" s="484"/>
      <c r="U6" s="484"/>
      <c r="V6" s="484"/>
      <c r="W6" s="484"/>
      <c r="X6" s="484"/>
      <c r="Y6" s="484"/>
      <c r="Z6" s="485"/>
    </row>
    <row r="7" spans="1:26" ht="22.5" customHeight="1">
      <c r="A7" s="43" t="s">
        <v>92</v>
      </c>
      <c r="B7" s="43" t="s">
        <v>92</v>
      </c>
      <c r="C7" s="43" t="s">
        <v>92</v>
      </c>
      <c r="D7" s="43" t="s">
        <v>92</v>
      </c>
      <c r="E7" s="43" t="s">
        <v>92</v>
      </c>
      <c r="F7" s="43">
        <v>1</v>
      </c>
      <c r="G7" s="43">
        <v>2</v>
      </c>
      <c r="H7" s="43">
        <v>3</v>
      </c>
      <c r="I7" s="43">
        <v>4</v>
      </c>
      <c r="J7" s="43">
        <v>5</v>
      </c>
      <c r="K7" s="43">
        <v>6</v>
      </c>
      <c r="L7" s="43">
        <v>7</v>
      </c>
      <c r="M7" s="43">
        <v>8</v>
      </c>
      <c r="N7" s="43">
        <v>9</v>
      </c>
      <c r="O7" s="43">
        <v>10</v>
      </c>
      <c r="P7" s="43">
        <v>11</v>
      </c>
      <c r="Q7" s="43">
        <v>12</v>
      </c>
      <c r="R7" s="43">
        <v>13</v>
      </c>
      <c r="S7" s="43">
        <v>14</v>
      </c>
      <c r="T7" s="43">
        <v>15</v>
      </c>
      <c r="U7" s="43">
        <v>16</v>
      </c>
      <c r="V7" s="43">
        <v>17</v>
      </c>
      <c r="W7" s="43">
        <v>18</v>
      </c>
      <c r="X7" s="43">
        <v>19</v>
      </c>
      <c r="Y7" s="43">
        <v>20</v>
      </c>
      <c r="Z7" s="43">
        <v>21</v>
      </c>
    </row>
    <row r="8" spans="1:26" ht="22.5" customHeight="1">
      <c r="A8" s="319"/>
      <c r="B8" s="319"/>
      <c r="C8" s="319"/>
      <c r="D8" s="319" t="str">
        <f>'一般-工资福利'!D8</f>
        <v>283</v>
      </c>
      <c r="E8" s="319" t="str">
        <f>'一般-工资福利'!E8</f>
        <v>岳阳县信访局</v>
      </c>
      <c r="F8" s="320">
        <f>F10</f>
        <v>13.079999999999998</v>
      </c>
      <c r="G8" s="320">
        <f aca="true" t="shared" si="0" ref="G8:Z8">G10</f>
        <v>1.08</v>
      </c>
      <c r="H8" s="320">
        <f t="shared" si="0"/>
        <v>0.24</v>
      </c>
      <c r="I8" s="320">
        <f t="shared" si="0"/>
        <v>0.15</v>
      </c>
      <c r="J8" s="320">
        <f t="shared" si="0"/>
        <v>0.72</v>
      </c>
      <c r="K8" s="320">
        <f t="shared" si="0"/>
        <v>1.2</v>
      </c>
      <c r="L8" s="320">
        <f t="shared" si="0"/>
        <v>0.7</v>
      </c>
      <c r="M8" s="320">
        <f t="shared" si="0"/>
        <v>1.44</v>
      </c>
      <c r="N8" s="320">
        <f t="shared" si="0"/>
        <v>0</v>
      </c>
      <c r="O8" s="320">
        <f t="shared" si="0"/>
        <v>0.35</v>
      </c>
      <c r="P8" s="320">
        <f t="shared" si="0"/>
        <v>0.6</v>
      </c>
      <c r="Q8" s="320">
        <f t="shared" si="0"/>
        <v>0.42</v>
      </c>
      <c r="R8" s="320">
        <f t="shared" si="0"/>
        <v>0.5</v>
      </c>
      <c r="S8" s="320">
        <f t="shared" si="0"/>
        <v>0</v>
      </c>
      <c r="T8" s="320">
        <f t="shared" si="0"/>
        <v>0</v>
      </c>
      <c r="U8" s="320">
        <f t="shared" si="0"/>
        <v>0</v>
      </c>
      <c r="V8" s="320">
        <f t="shared" si="0"/>
        <v>4.98</v>
      </c>
      <c r="W8" s="320">
        <f t="shared" si="0"/>
        <v>0.5</v>
      </c>
      <c r="X8" s="320">
        <f t="shared" si="0"/>
        <v>0</v>
      </c>
      <c r="Y8" s="320">
        <f t="shared" si="0"/>
        <v>0</v>
      </c>
      <c r="Z8" s="320">
        <f t="shared" si="0"/>
        <v>0.2</v>
      </c>
    </row>
    <row r="9" spans="1:26" ht="22.5" customHeight="1">
      <c r="A9" s="319" t="str">
        <f>'一般-工资福利'!A9</f>
        <v>201</v>
      </c>
      <c r="B9" s="319"/>
      <c r="C9" s="319"/>
      <c r="D9" s="319"/>
      <c r="E9" s="319" t="str">
        <f>'一般-工资福利'!E9</f>
        <v>一般公共服务支出</v>
      </c>
      <c r="F9" s="320">
        <f>F10</f>
        <v>13.079999999999998</v>
      </c>
      <c r="G9" s="320">
        <f aca="true" t="shared" si="1" ref="G9:Z9">G10</f>
        <v>1.08</v>
      </c>
      <c r="H9" s="320">
        <f t="shared" si="1"/>
        <v>0.24</v>
      </c>
      <c r="I9" s="320">
        <f t="shared" si="1"/>
        <v>0.15</v>
      </c>
      <c r="J9" s="320">
        <f t="shared" si="1"/>
        <v>0.72</v>
      </c>
      <c r="K9" s="320">
        <f t="shared" si="1"/>
        <v>1.2</v>
      </c>
      <c r="L9" s="320">
        <f t="shared" si="1"/>
        <v>0.7</v>
      </c>
      <c r="M9" s="320">
        <f t="shared" si="1"/>
        <v>1.44</v>
      </c>
      <c r="N9" s="320">
        <f t="shared" si="1"/>
        <v>0</v>
      </c>
      <c r="O9" s="320">
        <f t="shared" si="1"/>
        <v>0.35</v>
      </c>
      <c r="P9" s="320">
        <f t="shared" si="1"/>
        <v>0.6</v>
      </c>
      <c r="Q9" s="320">
        <f t="shared" si="1"/>
        <v>0.42</v>
      </c>
      <c r="R9" s="320">
        <f t="shared" si="1"/>
        <v>0.5</v>
      </c>
      <c r="S9" s="320">
        <f t="shared" si="1"/>
        <v>0</v>
      </c>
      <c r="T9" s="320">
        <f t="shared" si="1"/>
        <v>0</v>
      </c>
      <c r="U9" s="320">
        <f t="shared" si="1"/>
        <v>0</v>
      </c>
      <c r="V9" s="320">
        <f t="shared" si="1"/>
        <v>4.98</v>
      </c>
      <c r="W9" s="320">
        <f t="shared" si="1"/>
        <v>0.5</v>
      </c>
      <c r="X9" s="320">
        <f t="shared" si="1"/>
        <v>0</v>
      </c>
      <c r="Y9" s="320">
        <f t="shared" si="1"/>
        <v>0</v>
      </c>
      <c r="Z9" s="320">
        <f t="shared" si="1"/>
        <v>0.2</v>
      </c>
    </row>
    <row r="10" spans="1:26" ht="22.5" customHeight="1">
      <c r="A10" s="319" t="str">
        <f>'一般-工资福利'!A10</f>
        <v>201</v>
      </c>
      <c r="B10" s="319" t="str">
        <f>'一般-工资福利'!B10</f>
        <v>03</v>
      </c>
      <c r="C10" s="319"/>
      <c r="D10" s="319"/>
      <c r="E10" s="319" t="str">
        <f>'一般-工资福利'!E10</f>
        <v>政府办公厅（室）及相关机构事务</v>
      </c>
      <c r="F10" s="320">
        <f>F11+F12</f>
        <v>13.079999999999998</v>
      </c>
      <c r="G10" s="320">
        <f aca="true" t="shared" si="2" ref="G10:Z10">G11+G12</f>
        <v>1.08</v>
      </c>
      <c r="H10" s="320">
        <f t="shared" si="2"/>
        <v>0.24</v>
      </c>
      <c r="I10" s="320">
        <f t="shared" si="2"/>
        <v>0.15</v>
      </c>
      <c r="J10" s="320">
        <f t="shared" si="2"/>
        <v>0.72</v>
      </c>
      <c r="K10" s="320">
        <f t="shared" si="2"/>
        <v>1.2</v>
      </c>
      <c r="L10" s="320">
        <f t="shared" si="2"/>
        <v>0.7</v>
      </c>
      <c r="M10" s="320">
        <f t="shared" si="2"/>
        <v>1.44</v>
      </c>
      <c r="N10" s="320">
        <f t="shared" si="2"/>
        <v>0</v>
      </c>
      <c r="O10" s="320">
        <f t="shared" si="2"/>
        <v>0.35</v>
      </c>
      <c r="P10" s="320">
        <f t="shared" si="2"/>
        <v>0.6</v>
      </c>
      <c r="Q10" s="320">
        <f t="shared" si="2"/>
        <v>0.42</v>
      </c>
      <c r="R10" s="320">
        <f t="shared" si="2"/>
        <v>0.5</v>
      </c>
      <c r="S10" s="320">
        <f t="shared" si="2"/>
        <v>0</v>
      </c>
      <c r="T10" s="320">
        <f t="shared" si="2"/>
        <v>0</v>
      </c>
      <c r="U10" s="320">
        <f t="shared" si="2"/>
        <v>0</v>
      </c>
      <c r="V10" s="320">
        <f t="shared" si="2"/>
        <v>4.98</v>
      </c>
      <c r="W10" s="320">
        <f t="shared" si="2"/>
        <v>0.5</v>
      </c>
      <c r="X10" s="320">
        <f t="shared" si="2"/>
        <v>0</v>
      </c>
      <c r="Y10" s="320">
        <f t="shared" si="2"/>
        <v>0</v>
      </c>
      <c r="Z10" s="320">
        <f t="shared" si="2"/>
        <v>0.2</v>
      </c>
    </row>
    <row r="11" spans="1:26" s="314" customFormat="1" ht="22.5" customHeight="1">
      <c r="A11" s="319" t="str">
        <f>'一般-工资福利'!A11</f>
        <v>201</v>
      </c>
      <c r="B11" s="319" t="str">
        <f>'一般-工资福利'!B11</f>
        <v>03</v>
      </c>
      <c r="C11" s="319" t="str">
        <f>'一般-工资福利'!C11</f>
        <v>08</v>
      </c>
      <c r="D11" s="321"/>
      <c r="E11" s="319" t="str">
        <f>'一般-工资福利'!E11</f>
        <v>信访事务</v>
      </c>
      <c r="F11" s="320">
        <f>'一般-商品和服务'!F11</f>
        <v>13.079999999999998</v>
      </c>
      <c r="G11" s="320">
        <f>'一般-商品和服务'!G11</f>
        <v>1.08</v>
      </c>
      <c r="H11" s="320">
        <f>'一般-商品和服务'!H11</f>
        <v>0.24</v>
      </c>
      <c r="I11" s="320">
        <f>'一般-商品和服务'!I11</f>
        <v>0.15</v>
      </c>
      <c r="J11" s="320">
        <f>'一般-商品和服务'!J11</f>
        <v>0.72</v>
      </c>
      <c r="K11" s="320">
        <f>'一般-商品和服务'!K11</f>
        <v>1.2</v>
      </c>
      <c r="L11" s="320">
        <f>'一般-商品和服务'!L11</f>
        <v>0.7</v>
      </c>
      <c r="M11" s="320">
        <f>'一般-商品和服务'!M11</f>
        <v>1.44</v>
      </c>
      <c r="N11" s="320">
        <f>'一般-商品和服务'!N11</f>
        <v>0</v>
      </c>
      <c r="O11" s="320">
        <f>'一般-商品和服务'!O11</f>
        <v>0.35</v>
      </c>
      <c r="P11" s="320">
        <f>'一般-商品和服务'!P11</f>
        <v>0.6</v>
      </c>
      <c r="Q11" s="320">
        <f>'一般-商品和服务'!Q11</f>
        <v>0.42</v>
      </c>
      <c r="R11" s="320">
        <f>'一般-商品和服务'!R11</f>
        <v>0.5</v>
      </c>
      <c r="S11" s="320">
        <f>'一般-商品和服务'!S11</f>
        <v>0</v>
      </c>
      <c r="T11" s="320">
        <f>'一般-商品和服务'!T11</f>
        <v>0</v>
      </c>
      <c r="U11" s="320">
        <f>'一般-商品和服务'!U11</f>
        <v>0</v>
      </c>
      <c r="V11" s="320">
        <f>'一般-商品和服务'!V11</f>
        <v>4.98</v>
      </c>
      <c r="W11" s="320">
        <f>'一般-商品和服务'!W11</f>
        <v>0.5</v>
      </c>
      <c r="X11" s="320">
        <f>'一般-商品和服务'!X11</f>
        <v>0</v>
      </c>
      <c r="Y11" s="320">
        <f>'一般-商品和服务'!Y11</f>
        <v>0</v>
      </c>
      <c r="Z11" s="320">
        <f>'一般-商品和服务'!Z11</f>
        <v>0.2</v>
      </c>
    </row>
    <row r="12" spans="1:26" ht="22.5" customHeight="1">
      <c r="A12" s="206"/>
      <c r="B12" s="206"/>
      <c r="C12" s="206"/>
      <c r="D12" s="206"/>
      <c r="E12" s="206"/>
      <c r="F12" s="204"/>
      <c r="G12" s="207"/>
      <c r="H12" s="207"/>
      <c r="I12" s="207"/>
      <c r="J12" s="207"/>
      <c r="K12" s="207"/>
      <c r="L12" s="207"/>
      <c r="M12" s="207"/>
      <c r="N12" s="207"/>
      <c r="O12" s="207"/>
      <c r="P12" s="207"/>
      <c r="Q12" s="207"/>
      <c r="R12" s="207"/>
      <c r="S12" s="207"/>
      <c r="T12" s="207"/>
      <c r="U12" s="207"/>
      <c r="V12" s="207"/>
      <c r="W12" s="207"/>
      <c r="X12" s="207"/>
      <c r="Y12" s="207"/>
      <c r="Z12" s="207"/>
    </row>
    <row r="13" spans="1:27" ht="22.5" customHeight="1">
      <c r="A13" s="314"/>
      <c r="B13" s="314"/>
      <c r="C13" s="314"/>
      <c r="D13" s="314"/>
      <c r="E13" s="314"/>
      <c r="F13" s="314"/>
      <c r="G13" s="314"/>
      <c r="H13" s="314"/>
      <c r="I13" s="314"/>
      <c r="J13" s="314"/>
      <c r="K13" s="314"/>
      <c r="L13" s="314"/>
      <c r="M13" s="314"/>
      <c r="N13" s="314"/>
      <c r="P13" s="314"/>
      <c r="Q13" s="314"/>
      <c r="R13" s="314"/>
      <c r="S13" s="314"/>
      <c r="T13" s="314"/>
      <c r="U13" s="314"/>
      <c r="V13" s="314"/>
      <c r="W13" s="314"/>
      <c r="X13" s="314"/>
      <c r="Y13" s="314"/>
      <c r="Z13" s="314"/>
      <c r="AA13" s="314"/>
    </row>
    <row r="14" spans="3:27" ht="22.5" customHeight="1">
      <c r="C14" s="314"/>
      <c r="D14" s="314"/>
      <c r="E14" s="314"/>
      <c r="F14" s="314"/>
      <c r="G14" s="314"/>
      <c r="I14" s="314"/>
      <c r="J14" s="314"/>
      <c r="K14" s="314"/>
      <c r="L14" s="314"/>
      <c r="M14" s="314"/>
      <c r="N14" s="314"/>
      <c r="P14" s="314"/>
      <c r="Q14" s="314"/>
      <c r="R14" s="314"/>
      <c r="S14" s="314"/>
      <c r="T14" s="314"/>
      <c r="U14" s="314"/>
      <c r="V14" s="314"/>
      <c r="W14" s="314"/>
      <c r="X14" s="314"/>
      <c r="Y14" s="314"/>
      <c r="Z14" s="314"/>
      <c r="AA14" s="314"/>
    </row>
    <row r="15" spans="1:26" ht="22.5" customHeight="1">
      <c r="A15" s="314"/>
      <c r="C15" s="314"/>
      <c r="D15" s="314"/>
      <c r="E15" s="314"/>
      <c r="F15" s="314"/>
      <c r="J15" s="314"/>
      <c r="K15" s="314"/>
      <c r="L15" s="314"/>
      <c r="M15" s="314"/>
      <c r="P15" s="314"/>
      <c r="Q15" s="314"/>
      <c r="R15" s="314"/>
      <c r="S15" s="314"/>
      <c r="T15" s="314"/>
      <c r="Z15" s="314"/>
    </row>
    <row r="16" spans="1:26" ht="22.5" customHeight="1">
      <c r="A16" s="314"/>
      <c r="B16" s="314"/>
      <c r="D16" s="314"/>
      <c r="E16" s="314"/>
      <c r="K16" s="314"/>
      <c r="L16" s="314"/>
      <c r="M16" s="314"/>
      <c r="P16" s="314"/>
      <c r="Q16" s="314"/>
      <c r="R16" s="314"/>
      <c r="S16" s="314"/>
      <c r="T16" s="314"/>
      <c r="Z16" s="314"/>
    </row>
    <row r="17" spans="2:26" ht="22.5" customHeight="1">
      <c r="B17" s="314"/>
      <c r="C17" s="314"/>
      <c r="E17" s="314"/>
      <c r="K17" s="314"/>
      <c r="L17" s="314"/>
      <c r="M17" s="314"/>
      <c r="P17" s="314"/>
      <c r="Q17" s="314"/>
      <c r="R17" s="314"/>
      <c r="S17" s="314"/>
      <c r="Z17" s="314"/>
    </row>
    <row r="18" spans="11:19" ht="22.5" customHeight="1">
      <c r="K18" s="314"/>
      <c r="L18" s="314"/>
      <c r="M18" s="314"/>
      <c r="S18" s="314"/>
    </row>
    <row r="19" spans="11:13" ht="22.5" customHeight="1">
      <c r="K19" s="314"/>
      <c r="L19" s="314"/>
      <c r="M19" s="314"/>
    </row>
    <row r="20" spans="1:27" ht="22.5" customHeight="1">
      <c r="A20"/>
      <c r="B20"/>
      <c r="C20"/>
      <c r="D20"/>
      <c r="E20"/>
      <c r="F20"/>
      <c r="G20"/>
      <c r="H20"/>
      <c r="I20"/>
      <c r="J20"/>
      <c r="K20" s="314"/>
      <c r="L20"/>
      <c r="M20"/>
      <c r="N20"/>
      <c r="O20"/>
      <c r="P20"/>
      <c r="Q20"/>
      <c r="R20"/>
      <c r="S20"/>
      <c r="T20"/>
      <c r="U20"/>
      <c r="V20"/>
      <c r="W20"/>
      <c r="X20"/>
      <c r="Y20"/>
      <c r="Z20"/>
      <c r="AA20"/>
    </row>
  </sheetData>
  <sheetProtection sheet="1" formatCells="0" formatColumns="0" formatRows="0"/>
  <mergeCells count="30">
    <mergeCell ref="W4:W6"/>
    <mergeCell ref="X4:X6"/>
    <mergeCell ref="Y4:Y6"/>
    <mergeCell ref="Z4:Z6"/>
    <mergeCell ref="S4:S6"/>
    <mergeCell ref="T4:T6"/>
    <mergeCell ref="U4:U6"/>
    <mergeCell ref="V4:V6"/>
    <mergeCell ref="O4:O6"/>
    <mergeCell ref="P4:P6"/>
    <mergeCell ref="Q4:Q6"/>
    <mergeCell ref="R4:R6"/>
    <mergeCell ref="K4:K6"/>
    <mergeCell ref="L4:L6"/>
    <mergeCell ref="M4:M6"/>
    <mergeCell ref="N4:N6"/>
    <mergeCell ref="A5:A6"/>
    <mergeCell ref="B5:B6"/>
    <mergeCell ref="C5:C6"/>
    <mergeCell ref="D4:D6"/>
    <mergeCell ref="Y1:Z1"/>
    <mergeCell ref="A2:Z2"/>
    <mergeCell ref="Y3:Z3"/>
    <mergeCell ref="A4:C4"/>
    <mergeCell ref="E4:E6"/>
    <mergeCell ref="F4:F6"/>
    <mergeCell ref="G4:G6"/>
    <mergeCell ref="H4:H6"/>
    <mergeCell ref="I4:I6"/>
    <mergeCell ref="J4:J6"/>
  </mergeCells>
  <printOptions horizontalCentered="1"/>
  <pageMargins left="0.75" right="0.75" top="0.7900000000000001" bottom="0.7900000000000001" header="0.39" footer="0.39"/>
  <pageSetup fitToHeight="1" fitToWidth="1" horizontalDpi="1200" verticalDpi="1200" orientation="landscape" paperSize="9" scale="68"/>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tabColor theme="0"/>
    <pageSetUpPr fitToPage="1"/>
  </sheetPr>
  <dimension ref="A1:T12"/>
  <sheetViews>
    <sheetView showGridLines="0" showZeros="0" workbookViewId="0" topLeftCell="A1">
      <selection activeCell="J10" sqref="J10"/>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185</v>
      </c>
    </row>
    <row r="2" spans="1:20" ht="33.75" customHeight="1">
      <c r="A2" s="458" t="s">
        <v>186</v>
      </c>
      <c r="B2" s="458"/>
      <c r="C2" s="458"/>
      <c r="D2" s="458"/>
      <c r="E2" s="458"/>
      <c r="F2" s="458"/>
      <c r="G2" s="458"/>
      <c r="H2" s="458"/>
      <c r="I2" s="458"/>
      <c r="J2" s="458"/>
      <c r="K2" s="458"/>
      <c r="L2" s="458"/>
      <c r="M2" s="458"/>
      <c r="N2" s="458"/>
      <c r="O2" s="458"/>
      <c r="P2" s="458"/>
      <c r="Q2" s="458"/>
      <c r="R2" s="458"/>
      <c r="S2" s="458"/>
      <c r="T2" s="458"/>
    </row>
    <row r="3" spans="19:20" ht="14.25" customHeight="1">
      <c r="S3" s="477" t="s">
        <v>77</v>
      </c>
      <c r="T3" s="477"/>
    </row>
    <row r="4" spans="1:20" ht="22.5" customHeight="1">
      <c r="A4" s="486" t="s">
        <v>95</v>
      </c>
      <c r="B4" s="486"/>
      <c r="C4" s="486"/>
      <c r="D4" s="466" t="s">
        <v>187</v>
      </c>
      <c r="E4" s="466" t="s">
        <v>123</v>
      </c>
      <c r="F4" s="463" t="s">
        <v>164</v>
      </c>
      <c r="G4" s="466" t="s">
        <v>125</v>
      </c>
      <c r="H4" s="466"/>
      <c r="I4" s="466"/>
      <c r="J4" s="466"/>
      <c r="K4" s="466"/>
      <c r="L4" s="466"/>
      <c r="M4" s="466"/>
      <c r="N4" s="466"/>
      <c r="O4" s="466"/>
      <c r="P4" s="466"/>
      <c r="Q4" s="466"/>
      <c r="R4" s="466" t="s">
        <v>128</v>
      </c>
      <c r="S4" s="466"/>
      <c r="T4" s="466"/>
    </row>
    <row r="5" spans="1:20" ht="14.25" customHeight="1">
      <c r="A5" s="486"/>
      <c r="B5" s="486"/>
      <c r="C5" s="486"/>
      <c r="D5" s="466"/>
      <c r="E5" s="466"/>
      <c r="F5" s="465"/>
      <c r="G5" s="466" t="s">
        <v>89</v>
      </c>
      <c r="H5" s="466" t="s">
        <v>188</v>
      </c>
      <c r="I5" s="466" t="s">
        <v>174</v>
      </c>
      <c r="J5" s="466" t="s">
        <v>175</v>
      </c>
      <c r="K5" s="466" t="s">
        <v>189</v>
      </c>
      <c r="L5" s="466" t="s">
        <v>190</v>
      </c>
      <c r="M5" s="466" t="s">
        <v>176</v>
      </c>
      <c r="N5" s="466" t="s">
        <v>191</v>
      </c>
      <c r="O5" s="466" t="s">
        <v>179</v>
      </c>
      <c r="P5" s="466" t="s">
        <v>192</v>
      </c>
      <c r="Q5" s="466" t="s">
        <v>193</v>
      </c>
      <c r="R5" s="466" t="s">
        <v>89</v>
      </c>
      <c r="S5" s="466" t="s">
        <v>194</v>
      </c>
      <c r="T5" s="466" t="s">
        <v>160</v>
      </c>
    </row>
    <row r="6" spans="1:20" ht="42.75" customHeight="1">
      <c r="A6" s="42" t="s">
        <v>98</v>
      </c>
      <c r="B6" s="42" t="s">
        <v>99</v>
      </c>
      <c r="C6" s="42" t="s">
        <v>100</v>
      </c>
      <c r="D6" s="466"/>
      <c r="E6" s="466"/>
      <c r="F6" s="464"/>
      <c r="G6" s="466"/>
      <c r="H6" s="466"/>
      <c r="I6" s="466"/>
      <c r="J6" s="466"/>
      <c r="K6" s="466"/>
      <c r="L6" s="466"/>
      <c r="M6" s="466"/>
      <c r="N6" s="466"/>
      <c r="O6" s="466"/>
      <c r="P6" s="466"/>
      <c r="Q6" s="466"/>
      <c r="R6" s="466"/>
      <c r="S6" s="466"/>
      <c r="T6" s="466"/>
    </row>
    <row r="7" spans="1:20" ht="22.5" customHeight="1">
      <c r="A7" s="309"/>
      <c r="B7" s="309"/>
      <c r="C7" s="309"/>
      <c r="D7" s="309" t="str">
        <f>'一般-工资福利'!D8</f>
        <v>283</v>
      </c>
      <c r="E7" s="309" t="str">
        <f>'一般-工资福利'!E8</f>
        <v>岳阳县信访局</v>
      </c>
      <c r="F7" s="45">
        <f>F9</f>
        <v>13.079999999999998</v>
      </c>
      <c r="G7" s="45">
        <f aca="true" t="shared" si="0" ref="G7:T7">G9</f>
        <v>13.079999999999998</v>
      </c>
      <c r="H7" s="45">
        <f t="shared" si="0"/>
        <v>11.009999999999998</v>
      </c>
      <c r="I7" s="45">
        <f t="shared" si="0"/>
        <v>0.6</v>
      </c>
      <c r="J7" s="45">
        <f t="shared" si="0"/>
        <v>0.42</v>
      </c>
      <c r="K7" s="45">
        <f t="shared" si="0"/>
        <v>0</v>
      </c>
      <c r="L7" s="45">
        <f t="shared" si="0"/>
        <v>0</v>
      </c>
      <c r="M7" s="45">
        <f t="shared" si="0"/>
        <v>0.5</v>
      </c>
      <c r="N7" s="45">
        <f t="shared" si="0"/>
        <v>0</v>
      </c>
      <c r="O7" s="45">
        <f t="shared" si="0"/>
        <v>0</v>
      </c>
      <c r="P7" s="45">
        <f t="shared" si="0"/>
        <v>0.35</v>
      </c>
      <c r="Q7" s="45">
        <f t="shared" si="0"/>
        <v>0.2</v>
      </c>
      <c r="R7" s="312">
        <f t="shared" si="0"/>
        <v>0</v>
      </c>
      <c r="S7" s="312">
        <f t="shared" si="0"/>
        <v>0</v>
      </c>
      <c r="T7" s="312">
        <f t="shared" si="0"/>
        <v>0</v>
      </c>
    </row>
    <row r="8" spans="1:20" ht="22.5" customHeight="1">
      <c r="A8" s="309" t="str">
        <f>'一般-工资福利'!A9</f>
        <v>201</v>
      </c>
      <c r="B8" s="309"/>
      <c r="C8" s="309"/>
      <c r="D8" s="309"/>
      <c r="E8" s="309" t="str">
        <f>'一般-工资福利'!E9</f>
        <v>一般公共服务支出</v>
      </c>
      <c r="F8" s="45">
        <f>F9</f>
        <v>13.079999999999998</v>
      </c>
      <c r="G8" s="45">
        <f aca="true" t="shared" si="1" ref="G8:T8">G9</f>
        <v>13.079999999999998</v>
      </c>
      <c r="H8" s="45">
        <f t="shared" si="1"/>
        <v>11.009999999999998</v>
      </c>
      <c r="I8" s="45">
        <f t="shared" si="1"/>
        <v>0.6</v>
      </c>
      <c r="J8" s="45">
        <f t="shared" si="1"/>
        <v>0.42</v>
      </c>
      <c r="K8" s="45">
        <f t="shared" si="1"/>
        <v>0</v>
      </c>
      <c r="L8" s="45">
        <f t="shared" si="1"/>
        <v>0</v>
      </c>
      <c r="M8" s="45">
        <f t="shared" si="1"/>
        <v>0.5</v>
      </c>
      <c r="N8" s="45">
        <f t="shared" si="1"/>
        <v>0</v>
      </c>
      <c r="O8" s="45">
        <f t="shared" si="1"/>
        <v>0</v>
      </c>
      <c r="P8" s="45">
        <f t="shared" si="1"/>
        <v>0.35</v>
      </c>
      <c r="Q8" s="45">
        <f t="shared" si="1"/>
        <v>0.2</v>
      </c>
      <c r="R8" s="312">
        <f t="shared" si="1"/>
        <v>0</v>
      </c>
      <c r="S8" s="312">
        <f t="shared" si="1"/>
        <v>0</v>
      </c>
      <c r="T8" s="312">
        <f t="shared" si="1"/>
        <v>0</v>
      </c>
    </row>
    <row r="9" spans="1:20" ht="22.5" customHeight="1">
      <c r="A9" s="309" t="str">
        <f>'一般-工资福利'!A10</f>
        <v>201</v>
      </c>
      <c r="B9" s="309" t="str">
        <f>'一般-工资福利'!B10</f>
        <v>03</v>
      </c>
      <c r="C9" s="309"/>
      <c r="D9" s="309"/>
      <c r="E9" s="309" t="str">
        <f>'一般-工资福利'!E10</f>
        <v>政府办公厅（室）及相关机构事务</v>
      </c>
      <c r="F9" s="45">
        <f>F10+F11</f>
        <v>13.079999999999998</v>
      </c>
      <c r="G9" s="45">
        <f aca="true" t="shared" si="2" ref="G9:T9">G10+G11</f>
        <v>13.079999999999998</v>
      </c>
      <c r="H9" s="45">
        <f t="shared" si="2"/>
        <v>11.009999999999998</v>
      </c>
      <c r="I9" s="45">
        <f t="shared" si="2"/>
        <v>0.6</v>
      </c>
      <c r="J9" s="45">
        <f t="shared" si="2"/>
        <v>0.42</v>
      </c>
      <c r="K9" s="311">
        <f t="shared" si="2"/>
        <v>0</v>
      </c>
      <c r="L9" s="45">
        <f t="shared" si="2"/>
        <v>0</v>
      </c>
      <c r="M9" s="45">
        <f t="shared" si="2"/>
        <v>0.5</v>
      </c>
      <c r="N9" s="45">
        <f t="shared" si="2"/>
        <v>0</v>
      </c>
      <c r="O9" s="45">
        <f t="shared" si="2"/>
        <v>0</v>
      </c>
      <c r="P9" s="45">
        <f t="shared" si="2"/>
        <v>0.35</v>
      </c>
      <c r="Q9" s="45">
        <f t="shared" si="2"/>
        <v>0.2</v>
      </c>
      <c r="R9" s="312">
        <f t="shared" si="2"/>
        <v>0</v>
      </c>
      <c r="S9" s="312">
        <f t="shared" si="2"/>
        <v>0</v>
      </c>
      <c r="T9" s="312">
        <f t="shared" si="2"/>
        <v>0</v>
      </c>
    </row>
    <row r="10" spans="1:20" s="22" customFormat="1" ht="22.5" customHeight="1">
      <c r="A10" s="309" t="str">
        <f>'一般-工资福利'!A11</f>
        <v>201</v>
      </c>
      <c r="B10" s="309" t="str">
        <f>'一般-工资福利'!B11</f>
        <v>03</v>
      </c>
      <c r="C10" s="309" t="str">
        <f>'一般-工资福利'!C11</f>
        <v>08</v>
      </c>
      <c r="D10" s="309"/>
      <c r="E10" s="309" t="str">
        <f>'一般-工资福利'!E11</f>
        <v>信访事务</v>
      </c>
      <c r="F10" s="47">
        <f>'商品服务(政府预算)(2)'!F10</f>
        <v>13.079999999999998</v>
      </c>
      <c r="G10" s="47">
        <f>'商品服务(政府预算)(2)'!G10</f>
        <v>13.079999999999998</v>
      </c>
      <c r="H10" s="47">
        <f>'商品服务(政府预算)(2)'!H10</f>
        <v>11.009999999999998</v>
      </c>
      <c r="I10" s="47">
        <f>'商品服务(政府预算)(2)'!I10</f>
        <v>0.6</v>
      </c>
      <c r="J10" s="47">
        <f>'商品服务(政府预算)(2)'!J10</f>
        <v>0.42</v>
      </c>
      <c r="K10" s="47">
        <f>'商品服务(政府预算)(2)'!K10</f>
        <v>0</v>
      </c>
      <c r="L10" s="47">
        <f>'商品服务(政府预算)(2)'!L10</f>
        <v>0</v>
      </c>
      <c r="M10" s="47">
        <f>'商品服务(政府预算)(2)'!M10</f>
        <v>0.5</v>
      </c>
      <c r="N10" s="47">
        <f>'商品服务(政府预算)(2)'!N10</f>
        <v>0</v>
      </c>
      <c r="O10" s="47">
        <f>'商品服务(政府预算)(2)'!O10</f>
        <v>0</v>
      </c>
      <c r="P10" s="47">
        <f>'商品服务(政府预算)(2)'!P10</f>
        <v>0.35</v>
      </c>
      <c r="Q10" s="47">
        <f>'商品服务(政府预算)(2)'!Q10</f>
        <v>0.2</v>
      </c>
      <c r="R10" s="88">
        <f>'商品服务(政府预算)(2)'!R10</f>
        <v>0</v>
      </c>
      <c r="S10" s="88">
        <f>'商品服务(政府预算)(2)'!S10</f>
        <v>0</v>
      </c>
      <c r="T10" s="88">
        <f>'商品服务(政府预算)(2)'!T10</f>
        <v>0</v>
      </c>
    </row>
    <row r="11" spans="1:20" ht="22.5" customHeight="1">
      <c r="A11" s="88"/>
      <c r="B11" s="88"/>
      <c r="C11" s="88"/>
      <c r="D11" s="88"/>
      <c r="E11" s="88"/>
      <c r="F11" s="47"/>
      <c r="G11" s="47"/>
      <c r="H11" s="47"/>
      <c r="I11" s="47"/>
      <c r="J11" s="47"/>
      <c r="K11" s="47"/>
      <c r="L11" s="47"/>
      <c r="M11" s="47"/>
      <c r="N11" s="47"/>
      <c r="O11" s="47"/>
      <c r="P11" s="47"/>
      <c r="Q11" s="313"/>
      <c r="R11" s="177"/>
      <c r="S11" s="177"/>
      <c r="T11" s="177"/>
    </row>
    <row r="12" spans="6:17" ht="14.25">
      <c r="F12" s="310"/>
      <c r="G12" s="310"/>
      <c r="H12" s="310"/>
      <c r="I12" s="310"/>
      <c r="J12" s="310"/>
      <c r="K12" s="310"/>
      <c r="L12" s="310"/>
      <c r="M12" s="310"/>
      <c r="N12" s="310"/>
      <c r="O12" s="310"/>
      <c r="P12" s="310"/>
      <c r="Q12" s="310"/>
    </row>
  </sheetData>
  <sheetProtection sheet="1" formatCells="0" formatColumns="0" formatRows="0"/>
  <mergeCells count="22">
    <mergeCell ref="R5:R6"/>
    <mergeCell ref="S5:S6"/>
    <mergeCell ref="T5:T6"/>
    <mergeCell ref="A4:C5"/>
    <mergeCell ref="N5:N6"/>
    <mergeCell ref="O5:O6"/>
    <mergeCell ref="P5:P6"/>
    <mergeCell ref="Q5:Q6"/>
    <mergeCell ref="J5:J6"/>
    <mergeCell ref="K5:K6"/>
    <mergeCell ref="L5:L6"/>
    <mergeCell ref="M5:M6"/>
    <mergeCell ref="A2:T2"/>
    <mergeCell ref="S3:T3"/>
    <mergeCell ref="G4:Q4"/>
    <mergeCell ref="R4:T4"/>
    <mergeCell ref="D4:D6"/>
    <mergeCell ref="E4:E6"/>
    <mergeCell ref="F4:F6"/>
    <mergeCell ref="G5:G6"/>
    <mergeCell ref="H5:H6"/>
    <mergeCell ref="I5:I6"/>
  </mergeCells>
  <printOptions horizontalCentered="1"/>
  <pageMargins left="0.75" right="0.75" top="0.7900000000000001" bottom="0.7900000000000001" header="0.39" footer="0.39"/>
  <pageSetup fitToHeight="1" fitToWidth="1" horizontalDpi="1200" verticalDpi="1200" orientation="landscape" paperSize="9" scale="6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周胄</cp:lastModifiedBy>
  <cp:lastPrinted>2018-04-04T08:51:43Z</cp:lastPrinted>
  <dcterms:created xsi:type="dcterms:W3CDTF">1996-12-17T01:32:42Z</dcterms:created>
  <dcterms:modified xsi:type="dcterms:W3CDTF">2021-05-23T23:38:38Z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31720898</vt:r8>
  </property>
  <property fmtid="{D5CDD505-2E9C-101B-9397-08002B2CF9AE}" pid="3" name="KSOProductBuildVer">
    <vt:lpwstr>2052-11.3.0.9228</vt:lpwstr>
  </property>
</Properties>
</file>