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2" firstSheet="14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definedNames>
    <definedName name="_xlnm._FilterDatabase" localSheetId="22" hidden="1">'21项目支出绩效目标表'!$A$4:$M$168</definedName>
    <definedName name="_xlnm._FilterDatabase" localSheetId="10" hidden="1">'9工资福利'!$A$4:$V$23</definedName>
    <definedName name="_xlnm._FilterDatabase" localSheetId="18" hidden="1">'17政府性基金（部门预算）'!$A$4:$W$16</definedName>
    <definedName name="_xlnm._FilterDatabase" localSheetId="8" hidden="1">'7一般公共预算支出表'!$A$5:$L$35</definedName>
    <definedName name="_xlnm._FilterDatabase" localSheetId="6" hidden="1">'5支出分类（部门预算）'!$A$4:$W$42</definedName>
    <definedName name="_xlnm._FilterDatabase" localSheetId="5" hidden="1">'4支出分类(政府预算)'!$A$4:$V$42</definedName>
  </definedNames>
  <calcPr calcId="144525"/>
</workbook>
</file>

<file path=xl/sharedStrings.xml><?xml version="1.0" encoding="utf-8"?>
<sst xmlns="http://schemas.openxmlformats.org/spreadsheetml/2006/main" count="2280" uniqueCount="581">
  <si>
    <t>2023年部门预算公开表</t>
  </si>
  <si>
    <t>单位编码：430</t>
  </si>
  <si>
    <t>单位名称：岳阳高新技术产业园区管理委员会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</si>
  <si>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</si>
  <si>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</si>
  <si>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</si>
  <si>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</si>
  <si>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</si>
  <si>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</si>
  <si>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</si>
  <si>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</si>
  <si>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</si>
  <si>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</si>
  <si>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</si>
  <si>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</si>
  <si>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</si>
  <si>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</si>
  <si>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</si>
  <si>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</si>
  <si>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</si>
  <si>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</si>
  <si>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</si>
  <si>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</si>
  <si>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</si>
  <si>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</si>
  <si>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</si>
  <si>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</si>
  <si>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</si>
  <si>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</si>
  <si>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单位：岳阳高新技术产业园区管理委员会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</si>
  <si>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</si>
  <si>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</si>
  <si>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</si>
  <si>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</si>
  <si>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</si>
  <si>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</si>
  <si>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</si>
  <si>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</si>
  <si>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</si>
  <si>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</si>
  <si>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</si>
  <si>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</si>
  <si>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</si>
  <si>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</si>
  <si>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</si>
  <si>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</si>
  <si>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</si>
  <si>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</si>
  <si>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</si>
  <si>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</si>
  <si>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</si>
  <si>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</si>
  <si>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</si>
  <si>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</si>
  <si>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</si>
  <si>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</si>
  <si>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</si>
  <si>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</si>
  <si>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</si>
  <si>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</si>
  <si>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</si>
  <si>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</si>
  <si>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</si>
  <si>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</si>
  <si>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</si>
  <si>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</si>
  <si>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</si>
  <si>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</si>
  <si>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</si>
  <si>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</si>
  <si>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</si>
  <si>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</si>
  <si>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</si>
  <si>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</si>
  <si>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</si>
  <si>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</si>
  <si>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</si>
  <si>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</si>
  <si>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</si>
  <si>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</si>
  <si>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</si>
  <si>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</si>
  <si>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</si>
  <si>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</si>
  <si>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</si>
  <si>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</si>
  <si>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</si>
  <si>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</si>
  <si>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</si>
  <si>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</si>
  <si>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</si>
  <si>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</si>
  <si>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</si>
  <si>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</si>
  <si>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</si>
  <si>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</si>
  <si>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</si>
  <si>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</si>
  <si>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</si>
  <si>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</si>
  <si>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</si>
  <si>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</si>
  <si>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</si>
  <si>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</si>
  <si>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</si>
  <si>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</si>
  <si>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</si>
  <si>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</si>
  <si>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</si>
  <si>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</si>
  <si>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</si>
  <si>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</si>
  <si>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</si>
  <si>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</si>
  <si>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</si>
  <si>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</si>
  <si>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</si>
  <si>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</si>
  <si>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</si>
  <si>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</si>
  <si>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</si>
  <si>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</si>
  <si>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</si>
  <si>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</si>
  <si>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</si>
  <si>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</si>
  <si>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</si>
  <si>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</si>
  <si>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</si>
  <si>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</si>
  <si>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</si>
  <si>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</si>
  <si>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</si>
  <si>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</si>
  <si>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</si>
  <si>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</si>
  <si>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</si>
  <si>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</si>
  <si>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</si>
  <si>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</si>
  <si>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</si>
  <si>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</si>
  <si>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</si>
  <si>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</si>
  <si>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</si>
  <si>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</si>
  <si>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</si>
  <si>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</si>
  <si>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</si>
  <si>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</si>
  <si>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</si>
  <si>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岳阳高新技术产业园区管理委员会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</si>
  <si>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</si>
  <si>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</si>
  <si>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</si>
  <si>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</si>
  <si>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</si>
  <si>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</si>
  <si>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</si>
  <si>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</si>
  <si>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</si>
  <si>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</si>
  <si>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</si>
  <si>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一般公共服务支出</t>
  </si>
  <si>
    <t>03</t>
  </si>
  <si>
    <t>政府办公厅（室）及相关机构事务</t>
  </si>
  <si>
    <t xml:space="preserve">  其他政府办公厅（室）及相关机构事务支出</t>
  </si>
  <si>
    <t>商贸事务</t>
  </si>
  <si>
    <t>08</t>
  </si>
  <si>
    <t>招商引资</t>
  </si>
  <si>
    <t>科学技术支出</t>
  </si>
  <si>
    <t>05</t>
  </si>
  <si>
    <t>科技条件与服务</t>
  </si>
  <si>
    <t>其他科技条件与服务支出</t>
  </si>
  <si>
    <t>社会保障和就业支出</t>
  </si>
  <si>
    <t>行政事业单位养老支出</t>
  </si>
  <si>
    <t>机关事业单位基本养老保险缴费支出</t>
  </si>
  <si>
    <t>其他社会保障和就业支出</t>
  </si>
  <si>
    <t xml:space="preserve">  其他社会保障和就业支出</t>
  </si>
  <si>
    <t>卫生健康支出</t>
  </si>
  <si>
    <t>行政事业单位医疗</t>
  </si>
  <si>
    <t>02</t>
  </si>
  <si>
    <t xml:space="preserve">  事业单位医疗</t>
  </si>
  <si>
    <t xml:space="preserve">  公务员医疗补助</t>
  </si>
  <si>
    <t>城乡社区支出</t>
  </si>
  <si>
    <t>国有土地使用权出让收入安排的支出</t>
  </si>
  <si>
    <t>城市建设支出</t>
  </si>
  <si>
    <t>99</t>
  </si>
  <si>
    <t>其他国有土地使用权出让收入安排的支出</t>
  </si>
  <si>
    <t>污水处理费安排的支出</t>
  </si>
  <si>
    <t>01</t>
  </si>
  <si>
    <t>污水处理设施建设和运营</t>
  </si>
  <si>
    <t>资源勘探工业信息等支出</t>
  </si>
  <si>
    <t>工业和信息产业监管</t>
  </si>
  <si>
    <t>行政运行</t>
  </si>
  <si>
    <t>支持中小企业发展和管理支出</t>
  </si>
  <si>
    <t xml:space="preserve">  行政运行</t>
  </si>
  <si>
    <t>其他支持中小企业发展和管理支出</t>
  </si>
  <si>
    <t>住房保障支出</t>
  </si>
  <si>
    <t>住房改革支出</t>
  </si>
  <si>
    <t xml:space="preserve">  住房公积金</t>
  </si>
  <si>
    <t>其他支出</t>
  </si>
  <si>
    <t>04</t>
  </si>
  <si>
    <t>其他政府性基金及对应专项债务收入安排的支出</t>
  </si>
  <si>
    <t>其他地方自行试点项目收益专项债券收入安排的支出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</si>
  <si>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</si>
  <si>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</si>
  <si>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</si>
  <si>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</si>
  <si>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</si>
  <si>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</si>
  <si>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</si>
  <si>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</si>
  <si>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</si>
  <si>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</si>
  <si>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</si>
  <si>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</si>
  <si>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</si>
  <si>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</si>
  <si>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</si>
  <si>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</si>
  <si>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</si>
  <si>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</si>
  <si>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</si>
  <si>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</si>
  <si>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</si>
  <si>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</si>
  <si>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</si>
  <si>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</si>
  <si>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</si>
  <si>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</si>
  <si>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</si>
  <si>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</si>
  <si>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</si>
  <si>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</si>
  <si>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</si>
  <si>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</si>
  <si>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</si>
  <si>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</si>
  <si>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</si>
  <si>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</si>
  <si>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</si>
  <si>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</si>
  <si>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</si>
  <si>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</si>
  <si>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</si>
  <si>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</si>
  <si>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</si>
  <si>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</si>
  <si>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</si>
  <si>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</si>
  <si>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</si>
  <si>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</si>
  <si>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</si>
  <si>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</si>
  <si>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</si>
  <si>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</si>
  <si>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</si>
  <si>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</si>
  <si>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</si>
  <si>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</si>
  <si>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合    计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</si>
  <si>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</si>
  <si>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</si>
  <si>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</si>
  <si>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</si>
  <si>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</si>
  <si>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</si>
  <si>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其他政府办公厅（室）及相关机构事务支出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</si>
  <si>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</si>
  <si>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</si>
  <si>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</si>
  <si>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</si>
  <si>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</si>
  <si>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</si>
  <si>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</si>
  <si>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</si>
  <si>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</si>
  <si>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</si>
  <si>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</si>
  <si>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</si>
  <si>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</si>
  <si>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</si>
  <si>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</si>
  <si>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</si>
  <si>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</si>
  <si>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</si>
  <si>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</si>
  <si>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</si>
  <si>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</si>
  <si>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</si>
  <si>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</si>
  <si>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</si>
  <si>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</si>
  <si>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</si>
  <si>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</si>
  <si>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</si>
  <si>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</si>
  <si>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</si>
  <si>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</si>
  <si>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</si>
  <si>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</si>
  <si>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</si>
  <si>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</si>
  <si>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</si>
  <si>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</si>
  <si>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</si>
  <si>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</si>
  <si>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</si>
  <si>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</si>
  <si>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</si>
  <si>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</si>
  <si>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</si>
  <si>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</si>
  <si>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</si>
  <si>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430</t>
  </si>
  <si>
    <t>本年政府性基金预算支出</t>
  </si>
  <si>
    <t>合  计</t>
  </si>
  <si>
    <t>国有资本经营预算支出表</t>
  </si>
  <si>
    <t>本年国有资本经营预算支出</t>
  </si>
  <si>
    <t>本年财政专户管理资金预算支出</t>
  </si>
  <si>
    <t>单位：430-岳阳高新技术产业园区管理委员会</t>
  </si>
  <si>
    <t>单位名称（专项名称）</t>
  </si>
  <si>
    <t>预算额度</t>
  </si>
  <si>
    <t>预算编制方式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</si>
  <si>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</si>
  <si>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</si>
  <si>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</si>
  <si>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</si>
  <si>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</si>
  <si>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</si>
  <si>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</si>
  <si>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</si>
  <si>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</si>
  <si>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会议费用</t>
  </si>
  <si>
    <t>企业发展服务费</t>
  </si>
  <si>
    <t>创新创业办公大楼运行</t>
  </si>
  <si>
    <t>五好园区创建工作经费</t>
  </si>
  <si>
    <t>园区招商及协调开支</t>
  </si>
  <si>
    <t>安全环保专项支出</t>
  </si>
  <si>
    <t>园区污水处理费用</t>
  </si>
  <si>
    <t>园区重大项目活动专项支出</t>
  </si>
  <si>
    <t>园区调园扩区专项支出</t>
  </si>
  <si>
    <t>工业发展资金专项支出</t>
  </si>
  <si>
    <t>保障性住房建设项目</t>
  </si>
  <si>
    <t>园区公共实训基地建设项目</t>
  </si>
  <si>
    <t>金石路、融园路道路工程</t>
  </si>
  <si>
    <t>园区五期路网武广路、金信路道路工程</t>
  </si>
  <si>
    <t>安达耐材围墙（含基础）拆除及重建工程</t>
  </si>
  <si>
    <t>园区科伦路挡墙工程</t>
  </si>
  <si>
    <t>园区纬三路、经四路道路工程</t>
  </si>
  <si>
    <t>园区经三路、纬四路道路工程</t>
  </si>
  <si>
    <t>园区主污水管、主雨水管工程</t>
  </si>
  <si>
    <t>园区标准化厂房建设项目（一期）工程</t>
  </si>
  <si>
    <t>岳阳高新技术产业园区污水处理厂项目</t>
  </si>
  <si>
    <t>洪山洞第六期土方平整工程（C3标）</t>
  </si>
  <si>
    <t>园区长湘路道路工程</t>
  </si>
  <si>
    <t>第十九批次土方平整工程</t>
  </si>
  <si>
    <t>鼎盛代建生物医药产业园建设工程项目</t>
  </si>
  <si>
    <t>鼎盛代建机械智造园建设工程项目</t>
  </si>
  <si>
    <t>鼎盛代建园区标准化厂房建设项目工程（二期）工程</t>
  </si>
  <si>
    <t>鼎盛代建园区域边坡处理工程</t>
  </si>
  <si>
    <t>园区富园路道路工程</t>
  </si>
  <si>
    <t>园区主片区污水管网检查维修工程</t>
  </si>
  <si>
    <t>园区工业大道北延工程项目</t>
  </si>
  <si>
    <t>园区同华路北延工程项目</t>
  </si>
  <si>
    <t>园区林冲路排水管道工程</t>
  </si>
  <si>
    <t>园区110KV荣家湾变电站至湖南科伦制药有限公司二期项目10kv电缆外线工程</t>
  </si>
  <si>
    <t>其他零星工程项目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</si>
  <si>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</si>
  <si>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</si>
  <si>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</si>
  <si>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</si>
  <si>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</si>
  <si>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</si>
  <si>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</si>
  <si>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</si>
  <si>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</si>
  <si>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</si>
  <si>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>度量单位</t>
  </si>
  <si>
    <t>指标值类型</t>
  </si>
  <si>
    <t>备注</t>
  </si>
  <si>
    <t>目标1：招商项目20个，投资金额120亿，12月底完成；
目标2：快速推进六期配套设施及七期扩园建设；
目标3：园区创新创业服务中心全面高效投运，营商环境全面提质；
目标4：园区企业完成税收4.2亿元。</t>
  </si>
  <si>
    <t>产出指标</t>
  </si>
  <si>
    <t>生态环境成本指标</t>
  </si>
  <si>
    <t>无</t>
  </si>
  <si>
    <t>园区环保项目实际支出</t>
  </si>
  <si>
    <t>未达到指标值酌情扣分</t>
  </si>
  <si>
    <t>元</t>
  </si>
  <si>
    <t>定量</t>
  </si>
  <si>
    <t>社会成本指标</t>
  </si>
  <si>
    <t>企业发展服务开支</t>
  </si>
  <si>
    <t>质量指标</t>
  </si>
  <si>
    <t>园区配套设施</t>
  </si>
  <si>
    <t>六期配套设施建设加速推进</t>
  </si>
  <si>
    <t>园区配套设备完善情况</t>
  </si>
  <si>
    <t>定性</t>
  </si>
  <si>
    <t>营商环境</t>
  </si>
  <si>
    <t>营商环境优秀</t>
  </si>
  <si>
    <t>企业服务面更广，维度更大，服务更优，效能更高，企业对营商环境满意度100%</t>
  </si>
  <si>
    <t>园区环境整治</t>
  </si>
  <si>
    <t>园区环境整治达标</t>
  </si>
  <si>
    <t>园区环境整治完成情况</t>
  </si>
  <si>
    <t>数量指标</t>
  </si>
  <si>
    <t>招商引资额</t>
  </si>
  <si>
    <t>≥120亿元</t>
  </si>
  <si>
    <t>招商引资总额达120亿元以上</t>
  </si>
  <si>
    <t>亿元</t>
  </si>
  <si>
    <t>重大项目签约</t>
  </si>
  <si>
    <t>20个</t>
  </si>
  <si>
    <t>完成重大项目签约数20个</t>
  </si>
  <si>
    <t>个</t>
  </si>
  <si>
    <t>园区聘用临时人员数</t>
  </si>
  <si>
    <t>≤10人</t>
  </si>
  <si>
    <t>园区实际聘用临时用工人数小于人社部门核定三性用工人数</t>
  </si>
  <si>
    <t>人</t>
  </si>
  <si>
    <t>≤</t>
  </si>
  <si>
    <t>财政供养人员控制率</t>
  </si>
  <si>
    <t>≤100%</t>
  </si>
  <si>
    <t>园区实际在编在岗人数/编办核定在编在岗人数*100%</t>
  </si>
  <si>
    <t>%</t>
  </si>
  <si>
    <t>时效指标</t>
  </si>
  <si>
    <t>招商引资完成及时率</t>
  </si>
  <si>
    <t>100%</t>
  </si>
  <si>
    <t>完成重大项目签约数20个，招商引资总额达120亿元以上，12月底完成</t>
  </si>
  <si>
    <t>经济成本指标</t>
  </si>
  <si>
    <t>预算控制数</t>
  </si>
  <si>
    <t>≤1092900元</t>
  </si>
  <si>
    <t>园区创新创业办公大楼运行开支</t>
  </si>
  <si>
    <t>满意度指标</t>
  </si>
  <si>
    <t>服务对象满意度指标</t>
  </si>
  <si>
    <t>企业对园区服务满意度</t>
  </si>
  <si>
    <t>≥98%</t>
  </si>
  <si>
    <t>满意</t>
  </si>
  <si>
    <t>≥</t>
  </si>
  <si>
    <t>服务对象对园区环境整治的满意度</t>
  </si>
  <si>
    <t>社会公众投诉次数</t>
  </si>
  <si>
    <t>≤1次</t>
  </si>
  <si>
    <t>企业等服务对象对园区服务工作的投诉次数</t>
  </si>
  <si>
    <t>次</t>
  </si>
  <si>
    <t>效益指标</t>
  </si>
  <si>
    <t>生态效益指标</t>
  </si>
  <si>
    <t>环保排放</t>
  </si>
  <si>
    <t>园区企业环保排放达标</t>
  </si>
  <si>
    <t>园区企业环保排放达标情况</t>
  </si>
  <si>
    <t>经济效益指标</t>
  </si>
  <si>
    <t>税收目标</t>
  </si>
  <si>
    <t>≥4.2亿元</t>
  </si>
  <si>
    <t>12月底完成税收情况</t>
  </si>
  <si>
    <t>社会效益指标</t>
  </si>
  <si>
    <t>增加就业岗位</t>
  </si>
  <si>
    <t>600人</t>
  </si>
  <si>
    <t>企业新增就业人数</t>
  </si>
  <si>
    <t>0</t>
  </si>
  <si>
    <t>≥122亿元</t>
  </si>
  <si>
    <t>招商引资总额达122亿元以上</t>
  </si>
  <si>
    <t>≤1220000元</t>
  </si>
  <si>
    <t>园区扩园调规开支</t>
  </si>
  <si>
    <t>≤680300元</t>
  </si>
  <si>
    <t>园区重大项目活动支出</t>
  </si>
  <si>
    <t>≤814200元</t>
  </si>
  <si>
    <t>安全环保专项开支</t>
  </si>
  <si>
    <t>全年出现安全事故≤1次，园区企业环保排放达标率95%</t>
  </si>
  <si>
    <t>≤2739100</t>
  </si>
  <si>
    <t>年</t>
  </si>
  <si>
    <t>园区企业环保排放达标率95%</t>
  </si>
  <si>
    <t>安全事故</t>
  </si>
  <si>
    <t>出现安全事故次数≤1</t>
  </si>
  <si>
    <t>安全事故次数</t>
  </si>
  <si>
    <t>服务对象满意度</t>
  </si>
  <si>
    <t>≥95%</t>
  </si>
  <si>
    <t>园区污水处理率达100%</t>
  </si>
  <si>
    <t>园区污水处理厂运营开支</t>
  </si>
  <si>
    <t>≤4050300</t>
  </si>
  <si>
    <t>出水质量</t>
  </si>
  <si>
    <t>《城镇污水处理厂污染物排放标准》（GB18918-2002）一级A标准</t>
  </si>
  <si>
    <t>园区污水处理率</t>
  </si>
  <si>
    <t>园区污水处理效率100%</t>
  </si>
  <si>
    <t>园区污水处理情况</t>
  </si>
  <si>
    <t>污水处理厂运营正常，无安全事故及周边协调纠纷</t>
  </si>
  <si>
    <t>出现安全事故及周边协调纠纷次数≤2</t>
  </si>
  <si>
    <t>安全事故及周边协调纠纷次数</t>
  </si>
  <si>
    <t>全年召开会议3次，高质量高标准完成，会议精神100%传达落实。</t>
  </si>
  <si>
    <t>≤37600</t>
  </si>
  <si>
    <t>会议次数</t>
  </si>
  <si>
    <t>3次</t>
  </si>
  <si>
    <t>全年召开会议3次</t>
  </si>
  <si>
    <t>会议完成时间</t>
  </si>
  <si>
    <t>1年</t>
  </si>
  <si>
    <t>12月底完成</t>
  </si>
  <si>
    <t>会议标准</t>
  </si>
  <si>
    <t>高质量</t>
  </si>
  <si>
    <t>高质量高标准完成</t>
  </si>
  <si>
    <t>按会议精神落实到位</t>
  </si>
  <si>
    <t>会议精神100%传达落实</t>
  </si>
  <si>
    <t>园区实际聘用临时用工人数小于人社部门三性用工核定用工人数</t>
  </si>
  <si>
    <t>未达指标值酌情扣分</t>
  </si>
  <si>
    <t>重大项目签约数</t>
  </si>
  <si>
    <t>≤ 100%</t>
  </si>
  <si>
    <t>≤506200元</t>
  </si>
  <si>
    <t>园区配套实施完善情况</t>
  </si>
  <si>
    <t>园区营商环境优秀</t>
  </si>
  <si>
    <t>≤ 1次</t>
  </si>
  <si>
    <t>社会公众对园区服务工作的投诉次数</t>
  </si>
  <si>
    <t>次数</t>
  </si>
  <si>
    <t>服务对象对园区整治满意度</t>
  </si>
  <si>
    <t>园区招商及协调</t>
  </si>
  <si>
    <t>实际在编在岗人数/编办核定在编在岗人数*100%</t>
  </si>
  <si>
    <t>营商环境满意度</t>
  </si>
  <si>
    <t>企业服务面更广，维度更大，服务更优，效能更高，企业对营商环境满意度</t>
  </si>
  <si>
    <t>园区配套设施完善情况</t>
  </si>
  <si>
    <t>≤4600000元</t>
  </si>
  <si>
    <t>社会公众对园区服务工作投诉次数</t>
  </si>
  <si>
    <t>服务对象对园区环境整治满意度</t>
  </si>
  <si>
    <t>园区企业新增就业人数</t>
  </si>
  <si>
    <t>12月底税收完成情况</t>
  </si>
  <si>
    <t>园区企业工业发展资金</t>
  </si>
  <si>
    <t>扶持企业迅速发展，做强做大</t>
  </si>
  <si>
    <t>≤188439700元</t>
  </si>
  <si>
    <t>企业发展</t>
  </si>
  <si>
    <t>扶持企业迅速发展</t>
  </si>
  <si>
    <t>企业迅速发展，做强做大</t>
  </si>
  <si>
    <t>园区工程项目建设</t>
  </si>
  <si>
    <t>目标1：实训大楼、保障性住房、污水处理厂、标准化厂房（一期）、（二期）等已竣工项目完成项目结算工作；目标2：鼎盛代建机械制造园主体工程完工，代建生物医药园加快进度；目标3：加快项目进度支付</t>
  </si>
  <si>
    <t>机械智造园建设工程项目</t>
  </si>
  <si>
    <t>建设进度</t>
  </si>
  <si>
    <t>主体完工</t>
  </si>
  <si>
    <t>生物医药产业园建设项目</t>
  </si>
  <si>
    <t>（一期）建设项目－湖南科伦青霉素双室袋建设项目主体完工</t>
  </si>
  <si>
    <t>污水处理厂工程项目建设</t>
  </si>
  <si>
    <t>支付进度</t>
  </si>
  <si>
    <t>按财政评审结算数完成尾款支付</t>
  </si>
  <si>
    <t>标准华厂房（一期）项目建设</t>
  </si>
  <si>
    <t>标准化厂房（二期）项目建设</t>
  </si>
  <si>
    <t>纬四路、经三路道路工程</t>
  </si>
  <si>
    <t>纬三路、经四路道路工程</t>
  </si>
  <si>
    <t>实训大楼</t>
  </si>
  <si>
    <t>≤435647200元</t>
  </si>
  <si>
    <t>园区工程项目建设款</t>
  </si>
  <si>
    <t>工程项目进度</t>
  </si>
  <si>
    <t>项目建设进度及支付进度</t>
  </si>
  <si>
    <t>加快工程项目建设和按进度支付工程款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</si>
  <si>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</si>
  <si>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</si>
  <si>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</si>
  <si>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</si>
  <si>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</si>
  <si>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</si>
  <si>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</si>
  <si>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</si>
  <si>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指标值说明</t>
  </si>
  <si>
    <t>目标1：保证人员经费正常发放，保障机构正常运转；
目标2：对园区企业监督管理，保证完成行政任务和事业发展；
目标3：为园区产业发展提供服务，全面优化营商环境；
目标4：完善园区基础设施建设，提升产业基础承载能力。</t>
  </si>
  <si>
    <t>重点工作任务完成</t>
  </si>
  <si>
    <t>年度税收目标</t>
  </si>
  <si>
    <t>100</t>
  </si>
  <si>
    <t>高新园区年度税收目标达标率</t>
  </si>
  <si>
    <t>六期园区配套设施</t>
  </si>
  <si>
    <t>完成重大项目签约20个</t>
  </si>
  <si>
    <t>招商引资总额120亿元以上</t>
  </si>
  <si>
    <t>=</t>
  </si>
  <si>
    <t>履职目标实现</t>
  </si>
  <si>
    <t>高新园区管理成本</t>
  </si>
  <si>
    <t>年度高新园区行政管理运行成本达标率</t>
  </si>
  <si>
    <t>履职效益</t>
  </si>
  <si>
    <t>环保排放达标率</t>
  </si>
  <si>
    <t>园区企业环保排放达标率</t>
  </si>
  <si>
    <t>完成税收目标4.2亿元</t>
  </si>
  <si>
    <t>新增就业岗位600个</t>
  </si>
  <si>
    <t>满意度</t>
  </si>
  <si>
    <t>企业对象满意度</t>
  </si>
  <si>
    <t>反映企业对高新园区服务等相关工作的的满意度</t>
  </si>
  <si>
    <t>98</t>
  </si>
  <si>
    <t>反映企业对园区环境整治的满意度</t>
  </si>
  <si>
    <t>单位：万元</t>
  </si>
  <si>
    <t>资金投向</t>
  </si>
  <si>
    <t>年度绩效目标</t>
  </si>
  <si>
    <t>省级支出</t>
  </si>
  <si>
    <t>对市县专项转移支付</t>
  </si>
  <si>
    <t>成本指标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</si>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</sst>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8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"/>
      <scheme val="minor"/>
    </font>
    <font>
      <b/>
      <sz val="17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9"/>
      <name val="SimSun"/>
      <charset val="134"/>
    </font>
    <font>
      <sz val="9"/>
      <color indexed="8"/>
      <name val="宋体"/>
      <charset val="1"/>
      <scheme val="minor"/>
    </font>
    <font>
      <b/>
      <sz val="19"/>
      <name val="SimSun"/>
      <charset val="134"/>
    </font>
    <font>
      <b/>
      <sz val="9"/>
      <name val="SimSun"/>
      <charset val="134"/>
    </font>
    <font>
      <sz val="10"/>
      <name val="Arial"/>
      <charset val="1"/>
    </font>
    <font>
      <sz val="10"/>
      <name val="宋体"/>
      <charset val="1"/>
    </font>
    <font>
      <b/>
      <sz val="10"/>
      <color indexed="8"/>
      <name val="宋体"/>
      <charset val="1"/>
      <scheme val="minor"/>
    </font>
    <font>
      <sz val="10"/>
      <color indexed="8"/>
      <name val="宋体"/>
      <charset val="0"/>
    </font>
    <font>
      <b/>
      <sz val="8"/>
      <name val="SimSun"/>
      <charset val="134"/>
    </font>
    <font>
      <sz val="9"/>
      <color indexed="8"/>
      <name val="宋体"/>
      <charset val="0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13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8" borderId="14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17" applyNumberFormat="0" applyAlignment="0" applyProtection="0">
      <alignment vertical="center"/>
    </xf>
    <xf numFmtId="0" fontId="41" fillId="12" borderId="13" applyNumberFormat="0" applyAlignment="0" applyProtection="0">
      <alignment vertical="center"/>
    </xf>
    <xf numFmtId="0" fontId="42" fillId="13" borderId="18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0" borderId="0"/>
  </cellStyleXfs>
  <cellXfs count="183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right" vertical="center"/>
    </xf>
    <xf numFmtId="4" fontId="6" fillId="0" borderId="3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9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7" fillId="0" borderId="2" xfId="0" applyNumberFormat="1" applyFont="1" applyFill="1" applyBorder="1" applyAlignment="1">
      <alignment horizontal="left" vertical="center"/>
    </xf>
    <xf numFmtId="4" fontId="11" fillId="0" borderId="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left"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11" fillId="0" borderId="0" xfId="0" applyNumberFormat="1" applyFont="1" applyBorder="1" applyAlignment="1">
      <alignment vertical="center" wrapText="1"/>
    </xf>
    <xf numFmtId="176" fontId="11" fillId="0" borderId="0" xfId="0" applyNumberFormat="1" applyFont="1" applyBorder="1" applyAlignment="1">
      <alignment horizontal="right" vertical="center" wrapText="1"/>
    </xf>
    <xf numFmtId="176" fontId="11" fillId="0" borderId="5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" fontId="12" fillId="2" borderId="3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left" vertical="center" shrinkToFi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shrinkToFit="1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shrinkToFit="1"/>
    </xf>
    <xf numFmtId="4" fontId="13" fillId="2" borderId="5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shrinkToFit="1"/>
    </xf>
    <xf numFmtId="4" fontId="13" fillId="0" borderId="5" xfId="0" applyNumberFormat="1" applyFont="1" applyFill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vertical="center" wrapText="1"/>
    </xf>
    <xf numFmtId="4" fontId="13" fillId="0" borderId="11" xfId="0" applyNumberFormat="1" applyFont="1" applyBorder="1" applyAlignment="1">
      <alignment vertical="center" wrapText="1"/>
    </xf>
    <xf numFmtId="0" fontId="14" fillId="0" borderId="3" xfId="0" applyFont="1" applyBorder="1">
      <alignment vertical="center"/>
    </xf>
    <xf numFmtId="4" fontId="13" fillId="2" borderId="9" xfId="0" applyNumberFormat="1" applyFont="1" applyFill="1" applyBorder="1" applyAlignment="1">
      <alignment vertical="center" wrapText="1"/>
    </xf>
    <xf numFmtId="4" fontId="13" fillId="0" borderId="9" xfId="0" applyNumberFormat="1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vertical="center" wrapText="1"/>
    </xf>
    <xf numFmtId="4" fontId="13" fillId="2" borderId="12" xfId="0" applyNumberFormat="1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8" fillId="2" borderId="10" xfId="0" applyNumberFormat="1" applyFont="1" applyFill="1" applyBorder="1" applyAlignment="1">
      <alignment horizontal="left" vertical="center"/>
    </xf>
    <xf numFmtId="0" fontId="18" fillId="0" borderId="10" xfId="0" applyNumberFormat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shrinkToFit="1"/>
    </xf>
    <xf numFmtId="0" fontId="20" fillId="0" borderId="3" xfId="0" applyFont="1" applyFill="1" applyBorder="1" applyAlignment="1">
      <alignment horizontal="left" vertical="center" shrinkToFit="1"/>
    </xf>
    <xf numFmtId="0" fontId="20" fillId="2" borderId="2" xfId="0" applyFont="1" applyFill="1" applyBorder="1" applyAlignment="1">
      <alignment horizontal="left" vertical="center" shrinkToFit="1"/>
    </xf>
    <xf numFmtId="4" fontId="11" fillId="2" borderId="5" xfId="0" applyNumberFormat="1" applyFont="1" applyFill="1" applyBorder="1" applyAlignment="1">
      <alignment vertical="center" wrapText="1"/>
    </xf>
    <xf numFmtId="4" fontId="11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8" fillId="2" borderId="3" xfId="0" applyNumberFormat="1" applyFont="1" applyFill="1" applyBorder="1" applyAlignment="1">
      <alignment horizontal="left" vertical="center"/>
    </xf>
    <xf numFmtId="0" fontId="18" fillId="0" borderId="3" xfId="0" applyNumberFormat="1" applyFont="1" applyFill="1" applyBorder="1" applyAlignment="1">
      <alignment horizontal="left" vertical="center"/>
    </xf>
    <xf numFmtId="176" fontId="9" fillId="2" borderId="3" xfId="0" applyNumberFormat="1" applyFont="1" applyFill="1" applyBorder="1" applyAlignment="1">
      <alignment horizontal="right" vertical="center"/>
    </xf>
    <xf numFmtId="0" fontId="9" fillId="2" borderId="3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176" fontId="12" fillId="2" borderId="3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4" fillId="0" borderId="0" xfId="0" applyNumberFormat="1" applyFont="1" applyFill="1">
      <alignment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>
      <alignment vertical="center"/>
    </xf>
    <xf numFmtId="0" fontId="2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2" fillId="0" borderId="3" xfId="0" applyFont="1" applyFill="1" applyBorder="1" applyAlignment="1" quotePrefix="1">
      <alignment horizontal="center" vertical="center" wrapText="1"/>
    </xf>
    <xf numFmtId="49" fontId="12" fillId="0" borderId="3" xfId="0" applyNumberFormat="1" applyFont="1" applyFill="1" applyBorder="1" applyAlignment="1" quotePrefix="1">
      <alignment horizontal="center" vertical="center" wrapText="1"/>
    </xf>
    <xf numFmtId="0" fontId="9" fillId="0" borderId="3" xfId="0" applyFont="1" applyFill="1" applyBorder="1" applyAlignment="1" quotePrefix="1">
      <alignment horizontal="center" vertical="center"/>
    </xf>
    <xf numFmtId="0" fontId="13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zoomScale="115" zoomScaleNormal="115" workbookViewId="0">
      <selection activeCell="I9" sqref="I9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179" t="s">
        <v>0</v>
      </c>
      <c r="B1" s="179"/>
      <c r="C1" s="179"/>
      <c r="D1" s="179"/>
      <c r="E1" s="179"/>
      <c r="F1" s="179"/>
      <c r="G1" s="179"/>
      <c r="H1" s="179"/>
      <c r="I1" s="179"/>
    </row>
    <row r="2" ht="23.25" customHeight="1" spans="1:9">
      <c r="A2" s="145"/>
      <c r="B2" s="145"/>
      <c r="C2" s="145"/>
      <c r="D2" s="145"/>
      <c r="E2" s="145"/>
      <c r="F2" s="145"/>
      <c r="G2" s="145"/>
      <c r="H2" s="145"/>
      <c r="I2" s="145"/>
    </row>
    <row r="3" ht="21.55" customHeight="1" spans="1:9">
      <c r="A3" s="145"/>
      <c r="B3" s="145"/>
      <c r="C3" s="145"/>
      <c r="D3" s="145"/>
      <c r="E3" s="145"/>
      <c r="F3" s="145"/>
      <c r="G3" s="145"/>
      <c r="H3" s="145"/>
      <c r="I3" s="145"/>
    </row>
    <row r="4" ht="39.65" customHeight="1" spans="1:9">
      <c r="A4" s="180"/>
      <c r="B4" s="181"/>
      <c r="C4" s="167"/>
      <c r="D4" s="182" t="s">
        <v>1</v>
      </c>
      <c r="E4" s="182"/>
      <c r="F4" s="182"/>
      <c r="G4" s="182"/>
      <c r="H4" s="182"/>
      <c r="I4" s="167"/>
    </row>
    <row r="5" ht="54.3" customHeight="1" spans="1:9">
      <c r="A5" s="180"/>
      <c r="B5" s="181"/>
      <c r="C5" s="167"/>
      <c r="D5" s="182" t="s">
        <v>2</v>
      </c>
      <c r="E5" s="182"/>
      <c r="F5" s="182"/>
      <c r="G5" s="182"/>
      <c r="H5" s="182"/>
      <c r="I5" s="167"/>
    </row>
  </sheetData>
  <mergeCells count="3">
    <mergeCell ref="A1:I1"/>
    <mergeCell ref="D4:H4"/>
    <mergeCell ref="D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G25" sqref="G25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38.625" customWidth="1"/>
    <col min="6" max="11" width="12.25" customWidth="1"/>
    <col min="12" max="12" width="8.15" customWidth="1"/>
    <col min="13" max="13" width="9.63333333333333" customWidth="1"/>
    <col min="14" max="14" width="9.90833333333333" customWidth="1"/>
  </cols>
  <sheetData>
    <row r="1" ht="36" customHeight="1" spans="1:14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="16" customFormat="1" ht="22.4" customHeight="1" spans="1:14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9" t="s">
        <v>30</v>
      </c>
      <c r="N2" s="29"/>
    </row>
    <row r="3" s="16" customFormat="1" ht="42.25" customHeight="1" spans="1:14">
      <c r="A3" s="20" t="s">
        <v>152</v>
      </c>
      <c r="B3" s="20"/>
      <c r="C3" s="20"/>
      <c r="D3" s="20" t="s">
        <v>205</v>
      </c>
      <c r="E3" s="20" t="s">
        <v>206</v>
      </c>
      <c r="F3" s="20" t="s">
        <v>221</v>
      </c>
      <c r="G3" s="20" t="s">
        <v>208</v>
      </c>
      <c r="H3" s="20"/>
      <c r="I3" s="20"/>
      <c r="J3" s="20"/>
      <c r="K3" s="20"/>
      <c r="L3" s="20" t="s">
        <v>212</v>
      </c>
      <c r="M3" s="20"/>
      <c r="N3" s="20"/>
    </row>
    <row r="4" s="16" customFormat="1" ht="39.65" customHeight="1" spans="1:14">
      <c r="A4" s="20" t="s">
        <v>160</v>
      </c>
      <c r="B4" s="20" t="s">
        <v>161</v>
      </c>
      <c r="C4" s="20" t="s">
        <v>162</v>
      </c>
      <c r="D4" s="20"/>
      <c r="E4" s="20"/>
      <c r="F4" s="20"/>
      <c r="G4" s="20" t="s">
        <v>133</v>
      </c>
      <c r="H4" s="20" t="s">
        <v>244</v>
      </c>
      <c r="I4" s="20" t="s">
        <v>245</v>
      </c>
      <c r="J4" s="20" t="s">
        <v>246</v>
      </c>
      <c r="K4" s="20" t="s">
        <v>247</v>
      </c>
      <c r="L4" s="20" t="s">
        <v>133</v>
      </c>
      <c r="M4" s="20" t="s">
        <v>222</v>
      </c>
      <c r="N4" s="20" t="s">
        <v>248</v>
      </c>
    </row>
    <row r="5" s="16" customFormat="1" ht="22.8" customHeight="1" spans="1:14">
      <c r="A5" s="30"/>
      <c r="B5" s="30"/>
      <c r="C5" s="30"/>
      <c r="D5" s="21">
        <v>430</v>
      </c>
      <c r="E5" s="21" t="s">
        <v>133</v>
      </c>
      <c r="F5" s="69">
        <v>493.73</v>
      </c>
      <c r="G5" s="69">
        <v>493.73</v>
      </c>
      <c r="H5" s="69">
        <v>316.41</v>
      </c>
      <c r="I5" s="69">
        <v>86.92</v>
      </c>
      <c r="J5" s="69">
        <v>62.58</v>
      </c>
      <c r="K5" s="69">
        <f>K6+K9+K14+K18+K21</f>
        <v>27.82</v>
      </c>
      <c r="L5" s="69"/>
      <c r="M5" s="69"/>
      <c r="N5" s="69"/>
    </row>
    <row r="6" s="16" customFormat="1" ht="19" customHeight="1" spans="1:14">
      <c r="A6" s="74">
        <v>201</v>
      </c>
      <c r="B6" s="74"/>
      <c r="C6" s="74"/>
      <c r="D6" s="76">
        <v>201</v>
      </c>
      <c r="E6" s="116" t="s">
        <v>163</v>
      </c>
      <c r="F6" s="143">
        <v>8.88</v>
      </c>
      <c r="G6" s="143">
        <v>8.88</v>
      </c>
      <c r="H6" s="143">
        <v>8.88</v>
      </c>
      <c r="I6" s="143">
        <v>0</v>
      </c>
      <c r="J6" s="143"/>
      <c r="K6" s="144"/>
      <c r="L6" s="143"/>
      <c r="M6" s="143"/>
      <c r="N6" s="143"/>
    </row>
    <row r="7" s="16" customFormat="1" ht="19" customHeight="1" spans="1:14">
      <c r="A7" s="78">
        <v>201</v>
      </c>
      <c r="B7" s="183" t="s">
        <v>164</v>
      </c>
      <c r="C7" s="78"/>
      <c r="D7" s="105">
        <v>20103</v>
      </c>
      <c r="E7" s="119" t="s">
        <v>165</v>
      </c>
      <c r="F7" s="93">
        <v>8.88</v>
      </c>
      <c r="G7" s="93">
        <v>8.88</v>
      </c>
      <c r="H7" s="93">
        <v>8.88</v>
      </c>
      <c r="I7" s="93">
        <v>0</v>
      </c>
      <c r="J7" s="93"/>
      <c r="K7" s="22"/>
      <c r="L7" s="93"/>
      <c r="M7" s="93"/>
      <c r="N7" s="93"/>
    </row>
    <row r="8" s="16" customFormat="1" ht="19" customHeight="1" spans="1:14">
      <c r="A8" s="78">
        <v>201</v>
      </c>
      <c r="B8" s="183" t="s">
        <v>164</v>
      </c>
      <c r="C8" s="78">
        <v>99</v>
      </c>
      <c r="D8" s="105">
        <v>2010399</v>
      </c>
      <c r="E8" s="119" t="s">
        <v>166</v>
      </c>
      <c r="F8" s="93">
        <v>8.88</v>
      </c>
      <c r="G8" s="93">
        <v>8.88</v>
      </c>
      <c r="H8" s="93">
        <v>8.88</v>
      </c>
      <c r="I8" s="93">
        <v>0</v>
      </c>
      <c r="J8" s="93"/>
      <c r="K8" s="22"/>
      <c r="L8" s="93"/>
      <c r="M8" s="93"/>
      <c r="N8" s="93"/>
    </row>
    <row r="9" s="16" customFormat="1" ht="19" customHeight="1" spans="1:14">
      <c r="A9" s="74">
        <v>208</v>
      </c>
      <c r="B9" s="74"/>
      <c r="C9" s="74"/>
      <c r="D9" s="76">
        <v>208</v>
      </c>
      <c r="E9" s="116" t="s">
        <v>174</v>
      </c>
      <c r="F9" s="143">
        <v>55.76</v>
      </c>
      <c r="G9" s="143">
        <v>55.76</v>
      </c>
      <c r="H9" s="143"/>
      <c r="I9" s="143">
        <v>55.76</v>
      </c>
      <c r="J9" s="143"/>
      <c r="K9" s="144"/>
      <c r="L9" s="143"/>
      <c r="M9" s="143"/>
      <c r="N9" s="143"/>
    </row>
    <row r="10" s="16" customFormat="1" ht="19" customHeight="1" spans="1:14">
      <c r="A10" s="78">
        <v>208</v>
      </c>
      <c r="B10" s="183" t="s">
        <v>171</v>
      </c>
      <c r="C10" s="78"/>
      <c r="D10" s="105">
        <v>20805</v>
      </c>
      <c r="E10" s="119" t="s">
        <v>175</v>
      </c>
      <c r="F10" s="93">
        <v>52.48</v>
      </c>
      <c r="G10" s="93">
        <v>52.48</v>
      </c>
      <c r="H10" s="93"/>
      <c r="I10" s="93">
        <v>52.48</v>
      </c>
      <c r="J10" s="93"/>
      <c r="K10" s="22"/>
      <c r="L10" s="93"/>
      <c r="M10" s="93"/>
      <c r="N10" s="93"/>
    </row>
    <row r="11" s="16" customFormat="1" ht="19" customHeight="1" spans="1:14">
      <c r="A11" s="78">
        <v>208</v>
      </c>
      <c r="B11" s="183" t="s">
        <v>171</v>
      </c>
      <c r="C11" s="183" t="s">
        <v>171</v>
      </c>
      <c r="D11" s="105">
        <v>2080505</v>
      </c>
      <c r="E11" s="119" t="s">
        <v>176</v>
      </c>
      <c r="F11" s="93">
        <v>52.48</v>
      </c>
      <c r="G11" s="93">
        <v>52.48</v>
      </c>
      <c r="H11" s="93"/>
      <c r="I11" s="93">
        <v>52.48</v>
      </c>
      <c r="J11" s="93"/>
      <c r="K11" s="22"/>
      <c r="L11" s="93"/>
      <c r="M11" s="93"/>
      <c r="N11" s="93"/>
    </row>
    <row r="12" s="16" customFormat="1" ht="19" customHeight="1" spans="1:14">
      <c r="A12" s="78">
        <v>208</v>
      </c>
      <c r="B12" s="78">
        <v>99</v>
      </c>
      <c r="C12" s="78"/>
      <c r="D12" s="105">
        <v>20899</v>
      </c>
      <c r="E12" s="119" t="s">
        <v>177</v>
      </c>
      <c r="F12" s="93">
        <v>3.28</v>
      </c>
      <c r="G12" s="93">
        <v>3.28</v>
      </c>
      <c r="H12" s="93"/>
      <c r="I12" s="93">
        <v>3.28</v>
      </c>
      <c r="J12" s="93"/>
      <c r="K12" s="22"/>
      <c r="L12" s="93"/>
      <c r="M12" s="93"/>
      <c r="N12" s="93"/>
    </row>
    <row r="13" s="16" customFormat="1" ht="19" customHeight="1" spans="1:14">
      <c r="A13" s="78">
        <v>208</v>
      </c>
      <c r="B13" s="78">
        <v>99</v>
      </c>
      <c r="C13" s="78">
        <v>99</v>
      </c>
      <c r="D13" s="105">
        <v>2089999</v>
      </c>
      <c r="E13" s="119" t="s">
        <v>178</v>
      </c>
      <c r="F13" s="93">
        <v>3.28</v>
      </c>
      <c r="G13" s="93">
        <v>3.28</v>
      </c>
      <c r="H13" s="93"/>
      <c r="I13" s="93">
        <v>3.28</v>
      </c>
      <c r="J13" s="93"/>
      <c r="K13" s="22"/>
      <c r="L13" s="93"/>
      <c r="M13" s="93"/>
      <c r="N13" s="93"/>
    </row>
    <row r="14" s="16" customFormat="1" ht="19" customHeight="1" spans="1:14">
      <c r="A14" s="74">
        <v>210</v>
      </c>
      <c r="B14" s="74"/>
      <c r="C14" s="74"/>
      <c r="D14" s="76">
        <v>210</v>
      </c>
      <c r="E14" s="116" t="s">
        <v>179</v>
      </c>
      <c r="F14" s="143">
        <v>31.16</v>
      </c>
      <c r="G14" s="143">
        <v>31.16</v>
      </c>
      <c r="H14" s="143"/>
      <c r="I14" s="143">
        <v>31.16</v>
      </c>
      <c r="J14" s="143"/>
      <c r="K14" s="144"/>
      <c r="L14" s="143"/>
      <c r="M14" s="143"/>
      <c r="N14" s="143"/>
    </row>
    <row r="15" s="16" customFormat="1" ht="19" customHeight="1" spans="1:14">
      <c r="A15" s="78">
        <v>210</v>
      </c>
      <c r="B15" s="78">
        <v>11</v>
      </c>
      <c r="C15" s="78"/>
      <c r="D15" s="105">
        <v>21011</v>
      </c>
      <c r="E15" s="119" t="s">
        <v>180</v>
      </c>
      <c r="F15" s="93">
        <v>31.16</v>
      </c>
      <c r="G15" s="93">
        <v>31.16</v>
      </c>
      <c r="H15" s="93"/>
      <c r="I15" s="93">
        <v>31.16</v>
      </c>
      <c r="J15" s="93"/>
      <c r="K15" s="22"/>
      <c r="L15" s="93"/>
      <c r="M15" s="93"/>
      <c r="N15" s="93"/>
    </row>
    <row r="16" s="16" customFormat="1" ht="19" customHeight="1" spans="1:14">
      <c r="A16" s="78">
        <v>210</v>
      </c>
      <c r="B16" s="78">
        <v>11</v>
      </c>
      <c r="C16" s="183" t="s">
        <v>181</v>
      </c>
      <c r="D16" s="105">
        <v>2101102</v>
      </c>
      <c r="E16" s="119" t="s">
        <v>182</v>
      </c>
      <c r="F16" s="93">
        <v>27.88</v>
      </c>
      <c r="G16" s="93">
        <v>27.88</v>
      </c>
      <c r="H16" s="93"/>
      <c r="I16" s="93">
        <v>27.88</v>
      </c>
      <c r="J16" s="93"/>
      <c r="K16" s="22"/>
      <c r="L16" s="93"/>
      <c r="M16" s="93"/>
      <c r="N16" s="93"/>
    </row>
    <row r="17" s="16" customFormat="1" ht="19" customHeight="1" spans="1:14">
      <c r="A17" s="78">
        <v>210</v>
      </c>
      <c r="B17" s="78">
        <v>11</v>
      </c>
      <c r="C17" s="183" t="s">
        <v>164</v>
      </c>
      <c r="D17" s="105">
        <v>2101103</v>
      </c>
      <c r="E17" s="119" t="s">
        <v>183</v>
      </c>
      <c r="F17" s="93">
        <v>3.28</v>
      </c>
      <c r="G17" s="93">
        <v>3.28</v>
      </c>
      <c r="H17" s="93"/>
      <c r="I17" s="93">
        <v>3.28</v>
      </c>
      <c r="J17" s="93"/>
      <c r="K17" s="22"/>
      <c r="L17" s="93"/>
      <c r="M17" s="93"/>
      <c r="N17" s="93"/>
    </row>
    <row r="18" s="16" customFormat="1" ht="19" customHeight="1" spans="1:14">
      <c r="A18" s="74">
        <v>215</v>
      </c>
      <c r="B18" s="74"/>
      <c r="C18" s="74"/>
      <c r="D18" s="76">
        <v>215</v>
      </c>
      <c r="E18" s="116" t="s">
        <v>192</v>
      </c>
      <c r="F18" s="143">
        <v>335.35</v>
      </c>
      <c r="G18" s="143">
        <v>335.35</v>
      </c>
      <c r="H18" s="143">
        <v>307.53</v>
      </c>
      <c r="I18" s="143">
        <v>0</v>
      </c>
      <c r="J18" s="143"/>
      <c r="K18" s="144">
        <v>27.82</v>
      </c>
      <c r="L18" s="143"/>
      <c r="M18" s="143"/>
      <c r="N18" s="143"/>
    </row>
    <row r="19" s="16" customFormat="1" ht="19" customHeight="1" spans="1:14">
      <c r="A19" s="78">
        <v>215</v>
      </c>
      <c r="B19" s="183" t="s">
        <v>168</v>
      </c>
      <c r="C19" s="78"/>
      <c r="D19" s="105">
        <v>21508</v>
      </c>
      <c r="E19" s="119" t="s">
        <v>195</v>
      </c>
      <c r="F19" s="93">
        <v>335.35</v>
      </c>
      <c r="G19" s="93">
        <v>335.35</v>
      </c>
      <c r="H19" s="93">
        <v>307.53</v>
      </c>
      <c r="I19" s="93">
        <v>0</v>
      </c>
      <c r="J19" s="93"/>
      <c r="K19" s="22">
        <v>27.82</v>
      </c>
      <c r="L19" s="93"/>
      <c r="M19" s="93"/>
      <c r="N19" s="93"/>
    </row>
    <row r="20" s="16" customFormat="1" ht="18" customHeight="1" spans="1:14">
      <c r="A20" s="78">
        <v>215</v>
      </c>
      <c r="B20" s="183" t="s">
        <v>168</v>
      </c>
      <c r="C20" s="183" t="s">
        <v>190</v>
      </c>
      <c r="D20" s="105">
        <v>2150801</v>
      </c>
      <c r="E20" s="119" t="s">
        <v>196</v>
      </c>
      <c r="F20" s="93">
        <v>335.35</v>
      </c>
      <c r="G20" s="93">
        <v>335.35</v>
      </c>
      <c r="H20" s="93">
        <v>307.53</v>
      </c>
      <c r="I20" s="93">
        <v>0</v>
      </c>
      <c r="J20" s="93"/>
      <c r="K20" s="22">
        <v>27.82</v>
      </c>
      <c r="L20" s="93"/>
      <c r="M20" s="93"/>
      <c r="N20" s="93"/>
    </row>
    <row r="21" s="16" customFormat="1" ht="18" customHeight="1" spans="1:14">
      <c r="A21" s="74">
        <v>221</v>
      </c>
      <c r="B21" s="74"/>
      <c r="C21" s="74"/>
      <c r="D21" s="76">
        <v>221</v>
      </c>
      <c r="E21" s="116" t="s">
        <v>198</v>
      </c>
      <c r="F21" s="143">
        <v>62.58</v>
      </c>
      <c r="G21" s="143">
        <v>62.58</v>
      </c>
      <c r="H21" s="143"/>
      <c r="I21" s="143">
        <v>0</v>
      </c>
      <c r="J21" s="143">
        <v>62.58</v>
      </c>
      <c r="K21" s="144"/>
      <c r="L21" s="143"/>
      <c r="M21" s="143"/>
      <c r="N21" s="143"/>
    </row>
    <row r="22" s="16" customFormat="1" ht="18" customHeight="1" spans="1:14">
      <c r="A22" s="78">
        <v>221</v>
      </c>
      <c r="B22" s="183" t="s">
        <v>181</v>
      </c>
      <c r="C22" s="78"/>
      <c r="D22" s="105">
        <v>22102</v>
      </c>
      <c r="E22" s="119" t="s">
        <v>199</v>
      </c>
      <c r="F22" s="93">
        <v>62.58</v>
      </c>
      <c r="G22" s="93">
        <v>62.58</v>
      </c>
      <c r="H22" s="93"/>
      <c r="I22" s="93">
        <v>0</v>
      </c>
      <c r="J22" s="93">
        <v>62.58</v>
      </c>
      <c r="K22" s="22"/>
      <c r="L22" s="93"/>
      <c r="M22" s="93"/>
      <c r="N22" s="93"/>
    </row>
    <row r="23" s="16" customFormat="1" ht="18" customHeight="1" spans="1:14">
      <c r="A23" s="78">
        <v>221</v>
      </c>
      <c r="B23" s="183" t="s">
        <v>181</v>
      </c>
      <c r="C23" s="183" t="s">
        <v>190</v>
      </c>
      <c r="D23" s="105">
        <v>2210201</v>
      </c>
      <c r="E23" s="119" t="s">
        <v>200</v>
      </c>
      <c r="F23" s="93">
        <v>62.58</v>
      </c>
      <c r="G23" s="93">
        <v>62.58</v>
      </c>
      <c r="H23" s="93"/>
      <c r="I23" s="93">
        <v>0</v>
      </c>
      <c r="J23" s="93">
        <v>62.58</v>
      </c>
      <c r="K23" s="22"/>
      <c r="L23" s="93"/>
      <c r="M23" s="93"/>
      <c r="N23" s="93"/>
    </row>
  </sheetData>
  <mergeCells count="9">
    <mergeCell ref="A1:N1"/>
    <mergeCell ref="A2:L2"/>
    <mergeCell ref="M2:N2"/>
    <mergeCell ref="A3:C3"/>
    <mergeCell ref="G3:K3"/>
    <mergeCell ref="L3:N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zoomScale="110" zoomScaleNormal="110" workbookViewId="0">
      <selection activeCell="I18" sqref="I18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.96666666666667" customWidth="1"/>
    <col min="5" max="5" width="28.625" customWidth="1"/>
    <col min="6" max="6" width="9.08333333333333" customWidth="1"/>
    <col min="7" max="11" width="7.69166666666667" customWidth="1"/>
    <col min="12" max="12" width="8.75" customWidth="1"/>
    <col min="13" max="13" width="8.51666666666667" customWidth="1"/>
    <col min="14" max="14" width="7.69166666666667" customWidth="1"/>
    <col min="15" max="15" width="8.40833333333333" customWidth="1"/>
    <col min="16" max="16" width="8.85833333333333" customWidth="1"/>
    <col min="17" max="17" width="7.69166666666667" customWidth="1"/>
    <col min="18" max="22" width="7.38333333333333" customWidth="1"/>
  </cols>
  <sheetData>
    <row r="1" ht="42" customHeight="1" spans="1:22">
      <c r="A1" s="121" t="s">
        <v>13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</row>
    <row r="2" ht="24.15" customHeight="1" spans="1:22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38" t="s">
        <v>30</v>
      </c>
      <c r="V2" s="138"/>
    </row>
    <row r="3" ht="26.7" customHeight="1" spans="1:22">
      <c r="A3" s="122" t="s">
        <v>152</v>
      </c>
      <c r="B3" s="122"/>
      <c r="C3" s="122"/>
      <c r="D3" s="122" t="s">
        <v>205</v>
      </c>
      <c r="E3" s="122" t="s">
        <v>206</v>
      </c>
      <c r="F3" s="122" t="s">
        <v>221</v>
      </c>
      <c r="G3" s="122" t="s">
        <v>249</v>
      </c>
      <c r="H3" s="122"/>
      <c r="I3" s="122"/>
      <c r="J3" s="122"/>
      <c r="K3" s="122"/>
      <c r="L3" s="122" t="s">
        <v>245</v>
      </c>
      <c r="M3" s="122"/>
      <c r="N3" s="122"/>
      <c r="O3" s="122"/>
      <c r="P3" s="122"/>
      <c r="Q3" s="122"/>
      <c r="R3" s="122" t="s">
        <v>246</v>
      </c>
      <c r="S3" s="122" t="s">
        <v>247</v>
      </c>
      <c r="T3" s="122"/>
      <c r="U3" s="122"/>
      <c r="V3" s="122"/>
    </row>
    <row r="4" ht="56.05" customHeight="1" spans="1:22">
      <c r="A4" s="122" t="s">
        <v>160</v>
      </c>
      <c r="B4" s="122" t="s">
        <v>161</v>
      </c>
      <c r="C4" s="122" t="s">
        <v>162</v>
      </c>
      <c r="D4" s="122"/>
      <c r="E4" s="122"/>
      <c r="F4" s="122"/>
      <c r="G4" s="122" t="s">
        <v>133</v>
      </c>
      <c r="H4" s="122" t="s">
        <v>250</v>
      </c>
      <c r="I4" s="122" t="s">
        <v>251</v>
      </c>
      <c r="J4" s="122" t="s">
        <v>252</v>
      </c>
      <c r="K4" s="122" t="s">
        <v>253</v>
      </c>
      <c r="L4" s="122" t="s">
        <v>133</v>
      </c>
      <c r="M4" s="122" t="s">
        <v>254</v>
      </c>
      <c r="N4" s="122" t="s">
        <v>255</v>
      </c>
      <c r="O4" s="122" t="s">
        <v>256</v>
      </c>
      <c r="P4" s="122" t="s">
        <v>257</v>
      </c>
      <c r="Q4" s="122" t="s">
        <v>258</v>
      </c>
      <c r="R4" s="122"/>
      <c r="S4" s="122" t="s">
        <v>133</v>
      </c>
      <c r="T4" s="122" t="s">
        <v>259</v>
      </c>
      <c r="U4" s="122" t="s">
        <v>260</v>
      </c>
      <c r="V4" s="122" t="s">
        <v>247</v>
      </c>
    </row>
    <row r="5" s="120" customFormat="1" ht="22.8" customHeight="1" spans="1:22">
      <c r="A5" s="26"/>
      <c r="B5" s="26"/>
      <c r="C5" s="26"/>
      <c r="D5" s="27"/>
      <c r="E5" s="27" t="s">
        <v>261</v>
      </c>
      <c r="F5" s="123">
        <f>F6+F9+F14+F18+F21</f>
        <v>493.73</v>
      </c>
      <c r="G5" s="123">
        <f t="shared" ref="G5:V5" si="0">G6+G9+G14+G18+G21</f>
        <v>316.41</v>
      </c>
      <c r="H5" s="123">
        <f t="shared" si="0"/>
        <v>178.26</v>
      </c>
      <c r="I5" s="123">
        <f t="shared" si="0"/>
        <v>75.25</v>
      </c>
      <c r="J5" s="123">
        <f t="shared" si="0"/>
        <v>62.9</v>
      </c>
      <c r="K5" s="123">
        <f t="shared" si="0"/>
        <v>0</v>
      </c>
      <c r="L5" s="123">
        <f t="shared" si="0"/>
        <v>86.92</v>
      </c>
      <c r="M5" s="123">
        <f t="shared" si="0"/>
        <v>52.48</v>
      </c>
      <c r="N5" s="123">
        <f t="shared" si="0"/>
        <v>0</v>
      </c>
      <c r="O5" s="123">
        <f t="shared" si="0"/>
        <v>27.88</v>
      </c>
      <c r="P5" s="123">
        <f t="shared" si="0"/>
        <v>3.28</v>
      </c>
      <c r="Q5" s="123">
        <f t="shared" si="0"/>
        <v>3.28</v>
      </c>
      <c r="R5" s="123">
        <f t="shared" si="0"/>
        <v>62.58</v>
      </c>
      <c r="S5" s="123">
        <f t="shared" si="0"/>
        <v>27.82</v>
      </c>
      <c r="T5" s="123">
        <f t="shared" si="0"/>
        <v>0</v>
      </c>
      <c r="U5" s="123">
        <f t="shared" si="0"/>
        <v>0</v>
      </c>
      <c r="V5" s="123">
        <f t="shared" si="0"/>
        <v>27.82</v>
      </c>
    </row>
    <row r="6" s="120" customFormat="1" ht="19" customHeight="1" spans="1:22">
      <c r="A6" s="124">
        <v>201</v>
      </c>
      <c r="B6" s="124"/>
      <c r="C6" s="124"/>
      <c r="D6" s="125">
        <v>201</v>
      </c>
      <c r="E6" s="126" t="s">
        <v>163</v>
      </c>
      <c r="F6" s="127">
        <f>G6+L6+S6</f>
        <v>8.88</v>
      </c>
      <c r="G6" s="127">
        <v>8.88</v>
      </c>
      <c r="H6" s="127"/>
      <c r="I6" s="127">
        <v>8.88</v>
      </c>
      <c r="J6" s="127"/>
      <c r="K6" s="127"/>
      <c r="L6" s="127">
        <f>SUM(M6:R6)</f>
        <v>0</v>
      </c>
      <c r="M6" s="127"/>
      <c r="N6" s="127"/>
      <c r="O6" s="127"/>
      <c r="P6" s="127"/>
      <c r="Q6" s="127"/>
      <c r="R6" s="139"/>
      <c r="S6" s="127"/>
      <c r="T6" s="127"/>
      <c r="U6" s="127"/>
      <c r="V6" s="139"/>
    </row>
    <row r="7" s="120" customFormat="1" ht="19" customHeight="1" spans="1:22">
      <c r="A7" s="128">
        <v>201</v>
      </c>
      <c r="B7" s="186" t="s">
        <v>164</v>
      </c>
      <c r="C7" s="128"/>
      <c r="D7" s="129">
        <v>20103</v>
      </c>
      <c r="E7" s="130" t="s">
        <v>165</v>
      </c>
      <c r="F7" s="131">
        <f t="shared" ref="F7:F23" si="1">G7+L7+S7</f>
        <v>8.88</v>
      </c>
      <c r="G7" s="132">
        <v>8.88</v>
      </c>
      <c r="H7" s="132"/>
      <c r="I7" s="132">
        <v>8.88</v>
      </c>
      <c r="J7" s="132"/>
      <c r="K7" s="132"/>
      <c r="L7" s="132">
        <f t="shared" ref="L7:L23" si="2">SUM(M7:R7)</f>
        <v>0</v>
      </c>
      <c r="M7" s="132"/>
      <c r="N7" s="132"/>
      <c r="O7" s="132"/>
      <c r="P7" s="132"/>
      <c r="Q7" s="132"/>
      <c r="R7" s="140"/>
      <c r="S7" s="132"/>
      <c r="T7" s="132"/>
      <c r="U7" s="132"/>
      <c r="V7" s="140"/>
    </row>
    <row r="8" s="120" customFormat="1" ht="19" customHeight="1" spans="1:22">
      <c r="A8" s="128">
        <v>201</v>
      </c>
      <c r="B8" s="186" t="s">
        <v>164</v>
      </c>
      <c r="C8" s="128">
        <v>99</v>
      </c>
      <c r="D8" s="129">
        <v>2010399</v>
      </c>
      <c r="E8" s="130" t="s">
        <v>166</v>
      </c>
      <c r="F8" s="131">
        <f t="shared" si="1"/>
        <v>8.88</v>
      </c>
      <c r="G8" s="132">
        <v>8.88</v>
      </c>
      <c r="H8" s="132"/>
      <c r="I8" s="132">
        <v>8.88</v>
      </c>
      <c r="J8" s="132"/>
      <c r="K8" s="132"/>
      <c r="L8" s="132">
        <f t="shared" si="2"/>
        <v>0</v>
      </c>
      <c r="M8" s="132"/>
      <c r="N8" s="132"/>
      <c r="O8" s="132"/>
      <c r="P8" s="132"/>
      <c r="Q8" s="132"/>
      <c r="R8" s="140"/>
      <c r="S8" s="132"/>
      <c r="T8" s="132"/>
      <c r="U8" s="132"/>
      <c r="V8" s="140"/>
    </row>
    <row r="9" s="120" customFormat="1" ht="19" customHeight="1" spans="1:22">
      <c r="A9" s="124">
        <v>208</v>
      </c>
      <c r="B9" s="124"/>
      <c r="C9" s="124"/>
      <c r="D9" s="125">
        <v>208</v>
      </c>
      <c r="E9" s="126" t="s">
        <v>174</v>
      </c>
      <c r="F9" s="127">
        <f t="shared" si="1"/>
        <v>55.76</v>
      </c>
      <c r="G9" s="127"/>
      <c r="H9" s="127"/>
      <c r="I9" s="127"/>
      <c r="J9" s="127"/>
      <c r="K9" s="127"/>
      <c r="L9" s="127">
        <f t="shared" si="2"/>
        <v>55.76</v>
      </c>
      <c r="M9" s="127">
        <v>52.48</v>
      </c>
      <c r="N9" s="127"/>
      <c r="O9" s="127"/>
      <c r="P9" s="127"/>
      <c r="Q9" s="127">
        <v>3.28</v>
      </c>
      <c r="R9" s="139"/>
      <c r="S9" s="127"/>
      <c r="T9" s="127"/>
      <c r="U9" s="127"/>
      <c r="V9" s="139"/>
    </row>
    <row r="10" s="120" customFormat="1" ht="19" customHeight="1" spans="1:22">
      <c r="A10" s="128">
        <v>208</v>
      </c>
      <c r="B10" s="186" t="s">
        <v>171</v>
      </c>
      <c r="C10" s="128"/>
      <c r="D10" s="129">
        <v>20805</v>
      </c>
      <c r="E10" s="130" t="s">
        <v>175</v>
      </c>
      <c r="F10" s="131">
        <f t="shared" si="1"/>
        <v>52.48</v>
      </c>
      <c r="G10" s="131"/>
      <c r="H10" s="132"/>
      <c r="I10" s="132"/>
      <c r="J10" s="132"/>
      <c r="K10" s="132"/>
      <c r="L10" s="132">
        <f t="shared" si="2"/>
        <v>52.48</v>
      </c>
      <c r="M10" s="132">
        <v>52.48</v>
      </c>
      <c r="N10" s="132"/>
      <c r="O10" s="132"/>
      <c r="P10" s="132"/>
      <c r="Q10" s="132"/>
      <c r="R10" s="140"/>
      <c r="S10" s="132"/>
      <c r="T10" s="132"/>
      <c r="U10" s="132"/>
      <c r="V10" s="140"/>
    </row>
    <row r="11" s="120" customFormat="1" ht="19" customHeight="1" spans="1:22">
      <c r="A11" s="128">
        <v>208</v>
      </c>
      <c r="B11" s="186" t="s">
        <v>171</v>
      </c>
      <c r="C11" s="186" t="s">
        <v>171</v>
      </c>
      <c r="D11" s="129">
        <v>2080505</v>
      </c>
      <c r="E11" s="130" t="s">
        <v>176</v>
      </c>
      <c r="F11" s="131">
        <f t="shared" si="1"/>
        <v>52.48</v>
      </c>
      <c r="G11" s="131"/>
      <c r="H11" s="132"/>
      <c r="I11" s="132"/>
      <c r="J11" s="132"/>
      <c r="K11" s="132"/>
      <c r="L11" s="132">
        <f t="shared" si="2"/>
        <v>52.48</v>
      </c>
      <c r="M11" s="132">
        <v>52.48</v>
      </c>
      <c r="N11" s="132"/>
      <c r="O11" s="132"/>
      <c r="P11" s="133"/>
      <c r="Q11" s="132"/>
      <c r="R11" s="140"/>
      <c r="S11" s="132"/>
      <c r="T11" s="132"/>
      <c r="U11" s="132"/>
      <c r="V11" s="140"/>
    </row>
    <row r="12" s="120" customFormat="1" ht="19" customHeight="1" spans="1:22">
      <c r="A12" s="128">
        <v>208</v>
      </c>
      <c r="B12" s="128">
        <v>99</v>
      </c>
      <c r="C12" s="128"/>
      <c r="D12" s="129">
        <v>20899</v>
      </c>
      <c r="E12" s="130" t="s">
        <v>177</v>
      </c>
      <c r="F12" s="131">
        <f t="shared" si="1"/>
        <v>3.28</v>
      </c>
      <c r="G12" s="131"/>
      <c r="H12" s="132"/>
      <c r="I12" s="132"/>
      <c r="J12" s="132"/>
      <c r="K12" s="132"/>
      <c r="L12" s="132">
        <f t="shared" si="2"/>
        <v>3.28</v>
      </c>
      <c r="M12" s="132"/>
      <c r="N12" s="132"/>
      <c r="O12" s="134"/>
      <c r="P12" s="135"/>
      <c r="Q12" s="141">
        <v>3.28</v>
      </c>
      <c r="R12" s="140"/>
      <c r="S12" s="132"/>
      <c r="T12" s="132"/>
      <c r="U12" s="132"/>
      <c r="V12" s="140"/>
    </row>
    <row r="13" s="120" customFormat="1" ht="19" customHeight="1" spans="1:22">
      <c r="A13" s="128">
        <v>208</v>
      </c>
      <c r="B13" s="128">
        <v>99</v>
      </c>
      <c r="C13" s="128">
        <v>99</v>
      </c>
      <c r="D13" s="129">
        <v>2089999</v>
      </c>
      <c r="E13" s="130" t="s">
        <v>178</v>
      </c>
      <c r="F13" s="131">
        <f t="shared" si="1"/>
        <v>3.28</v>
      </c>
      <c r="G13" s="131"/>
      <c r="H13" s="132"/>
      <c r="I13" s="132"/>
      <c r="J13" s="132"/>
      <c r="K13" s="132"/>
      <c r="L13" s="132">
        <f t="shared" si="2"/>
        <v>3.28</v>
      </c>
      <c r="M13" s="132"/>
      <c r="N13" s="132"/>
      <c r="O13" s="134"/>
      <c r="P13" s="135"/>
      <c r="Q13" s="141">
        <v>3.28</v>
      </c>
      <c r="R13" s="140"/>
      <c r="S13" s="132"/>
      <c r="T13" s="132"/>
      <c r="U13" s="132"/>
      <c r="V13" s="140"/>
    </row>
    <row r="14" s="120" customFormat="1" ht="19" customHeight="1" spans="1:22">
      <c r="A14" s="124">
        <v>210</v>
      </c>
      <c r="B14" s="124"/>
      <c r="C14" s="124"/>
      <c r="D14" s="125">
        <v>210</v>
      </c>
      <c r="E14" s="126" t="s">
        <v>179</v>
      </c>
      <c r="F14" s="127">
        <f t="shared" si="1"/>
        <v>31.16</v>
      </c>
      <c r="G14" s="127"/>
      <c r="H14" s="127"/>
      <c r="I14" s="127"/>
      <c r="J14" s="127"/>
      <c r="K14" s="127"/>
      <c r="L14" s="127">
        <f t="shared" si="2"/>
        <v>31.16</v>
      </c>
      <c r="M14" s="127"/>
      <c r="N14" s="127"/>
      <c r="O14" s="127">
        <v>27.88</v>
      </c>
      <c r="P14" s="136">
        <v>3.28</v>
      </c>
      <c r="Q14" s="142"/>
      <c r="R14" s="139"/>
      <c r="S14" s="127"/>
      <c r="T14" s="127"/>
      <c r="U14" s="127"/>
      <c r="V14" s="139"/>
    </row>
    <row r="15" s="120" customFormat="1" ht="19" customHeight="1" spans="1:22">
      <c r="A15" s="128">
        <v>210</v>
      </c>
      <c r="B15" s="128">
        <v>11</v>
      </c>
      <c r="C15" s="128"/>
      <c r="D15" s="129">
        <v>21011</v>
      </c>
      <c r="E15" s="130" t="s">
        <v>180</v>
      </c>
      <c r="F15" s="131">
        <f t="shared" si="1"/>
        <v>31.16</v>
      </c>
      <c r="G15" s="132"/>
      <c r="H15" s="132"/>
      <c r="I15" s="132"/>
      <c r="J15" s="132"/>
      <c r="K15" s="132"/>
      <c r="L15" s="132">
        <f t="shared" si="2"/>
        <v>31.16</v>
      </c>
      <c r="M15" s="132"/>
      <c r="N15" s="132"/>
      <c r="O15" s="132">
        <v>27.88</v>
      </c>
      <c r="P15" s="137">
        <v>3.28</v>
      </c>
      <c r="Q15" s="132"/>
      <c r="R15" s="140"/>
      <c r="S15" s="132"/>
      <c r="T15" s="132"/>
      <c r="U15" s="132"/>
      <c r="V15" s="140"/>
    </row>
    <row r="16" s="120" customFormat="1" ht="19" customHeight="1" spans="1:22">
      <c r="A16" s="128">
        <v>210</v>
      </c>
      <c r="B16" s="128">
        <v>11</v>
      </c>
      <c r="C16" s="186" t="s">
        <v>181</v>
      </c>
      <c r="D16" s="129">
        <v>2101102</v>
      </c>
      <c r="E16" s="130" t="s">
        <v>182</v>
      </c>
      <c r="F16" s="131">
        <f t="shared" si="1"/>
        <v>27.88</v>
      </c>
      <c r="G16" s="132"/>
      <c r="H16" s="132"/>
      <c r="I16" s="132"/>
      <c r="J16" s="132"/>
      <c r="K16" s="132"/>
      <c r="L16" s="132">
        <f t="shared" si="2"/>
        <v>27.88</v>
      </c>
      <c r="M16" s="132"/>
      <c r="N16" s="132"/>
      <c r="O16" s="132">
        <v>27.88</v>
      </c>
      <c r="P16" s="132"/>
      <c r="Q16" s="132"/>
      <c r="R16" s="140"/>
      <c r="S16" s="132"/>
      <c r="T16" s="132"/>
      <c r="U16" s="132"/>
      <c r="V16" s="140"/>
    </row>
    <row r="17" s="120" customFormat="1" ht="19" customHeight="1" spans="1:22">
      <c r="A17" s="128">
        <v>210</v>
      </c>
      <c r="B17" s="128">
        <v>11</v>
      </c>
      <c r="C17" s="186" t="s">
        <v>164</v>
      </c>
      <c r="D17" s="129">
        <v>2101103</v>
      </c>
      <c r="E17" s="130" t="s">
        <v>183</v>
      </c>
      <c r="F17" s="131">
        <f t="shared" si="1"/>
        <v>3.28</v>
      </c>
      <c r="G17" s="132"/>
      <c r="H17" s="132"/>
      <c r="I17" s="132"/>
      <c r="J17" s="132"/>
      <c r="K17" s="132"/>
      <c r="L17" s="132">
        <f t="shared" si="2"/>
        <v>3.28</v>
      </c>
      <c r="M17" s="132"/>
      <c r="N17" s="132"/>
      <c r="O17" s="132"/>
      <c r="P17" s="132">
        <v>3.28</v>
      </c>
      <c r="Q17" s="132"/>
      <c r="R17" s="140"/>
      <c r="S17" s="132"/>
      <c r="T17" s="132"/>
      <c r="U17" s="132"/>
      <c r="V17" s="140"/>
    </row>
    <row r="18" s="120" customFormat="1" ht="19" customHeight="1" spans="1:22">
      <c r="A18" s="124">
        <v>215</v>
      </c>
      <c r="B18" s="124"/>
      <c r="C18" s="124"/>
      <c r="D18" s="125">
        <v>215</v>
      </c>
      <c r="E18" s="126" t="s">
        <v>192</v>
      </c>
      <c r="F18" s="127">
        <f t="shared" si="1"/>
        <v>335.35</v>
      </c>
      <c r="G18" s="127">
        <f>SUM(H18:K18)</f>
        <v>307.53</v>
      </c>
      <c r="H18" s="127">
        <v>178.26</v>
      </c>
      <c r="I18" s="127">
        <v>66.37</v>
      </c>
      <c r="J18" s="127">
        <v>62.9</v>
      </c>
      <c r="K18" s="127"/>
      <c r="L18" s="127">
        <v>0</v>
      </c>
      <c r="M18" s="127"/>
      <c r="N18" s="127"/>
      <c r="O18" s="127"/>
      <c r="P18" s="127"/>
      <c r="Q18" s="127"/>
      <c r="R18" s="139"/>
      <c r="S18" s="139">
        <v>27.82</v>
      </c>
      <c r="T18" s="127"/>
      <c r="U18" s="127"/>
      <c r="V18" s="139">
        <v>27.82</v>
      </c>
    </row>
    <row r="19" s="120" customFormat="1" ht="19" customHeight="1" spans="1:22">
      <c r="A19" s="128">
        <v>215</v>
      </c>
      <c r="B19" s="186" t="s">
        <v>168</v>
      </c>
      <c r="C19" s="128"/>
      <c r="D19" s="129">
        <v>21508</v>
      </c>
      <c r="E19" s="130" t="s">
        <v>195</v>
      </c>
      <c r="F19" s="131">
        <f t="shared" si="1"/>
        <v>335.35</v>
      </c>
      <c r="G19" s="132">
        <f>SUM(H19:K19)</f>
        <v>307.53</v>
      </c>
      <c r="H19" s="132">
        <v>178.26</v>
      </c>
      <c r="I19" s="132">
        <v>66.37</v>
      </c>
      <c r="J19" s="132">
        <v>62.9</v>
      </c>
      <c r="K19" s="132"/>
      <c r="L19" s="132">
        <v>0</v>
      </c>
      <c r="M19" s="132"/>
      <c r="N19" s="132"/>
      <c r="O19" s="132"/>
      <c r="P19" s="132"/>
      <c r="Q19" s="132"/>
      <c r="R19" s="140"/>
      <c r="S19" s="140">
        <v>27.82</v>
      </c>
      <c r="T19" s="132"/>
      <c r="U19" s="132"/>
      <c r="V19" s="140">
        <v>27.82</v>
      </c>
    </row>
    <row r="20" s="120" customFormat="1" ht="18" customHeight="1" spans="1:22">
      <c r="A20" s="128">
        <v>215</v>
      </c>
      <c r="B20" s="186" t="s">
        <v>168</v>
      </c>
      <c r="C20" s="186" t="s">
        <v>190</v>
      </c>
      <c r="D20" s="129">
        <v>2150801</v>
      </c>
      <c r="E20" s="130" t="s">
        <v>196</v>
      </c>
      <c r="F20" s="131">
        <f t="shared" si="1"/>
        <v>335.35</v>
      </c>
      <c r="G20" s="132">
        <f>SUM(H20:K20)</f>
        <v>307.53</v>
      </c>
      <c r="H20" s="132">
        <v>178.26</v>
      </c>
      <c r="I20" s="132">
        <v>66.37</v>
      </c>
      <c r="J20" s="132">
        <v>62.9</v>
      </c>
      <c r="K20" s="132"/>
      <c r="L20" s="132">
        <v>0</v>
      </c>
      <c r="M20" s="132"/>
      <c r="N20" s="132"/>
      <c r="O20" s="132"/>
      <c r="P20" s="132"/>
      <c r="Q20" s="132"/>
      <c r="R20" s="140"/>
      <c r="S20" s="140">
        <v>27.82</v>
      </c>
      <c r="T20" s="132"/>
      <c r="U20" s="132"/>
      <c r="V20" s="140">
        <v>27.82</v>
      </c>
    </row>
    <row r="21" s="120" customFormat="1" ht="18" customHeight="1" spans="1:22">
      <c r="A21" s="124">
        <v>221</v>
      </c>
      <c r="B21" s="124"/>
      <c r="C21" s="124"/>
      <c r="D21" s="125">
        <v>221</v>
      </c>
      <c r="E21" s="126" t="s">
        <v>198</v>
      </c>
      <c r="F21" s="127">
        <v>62.58</v>
      </c>
      <c r="G21" s="127"/>
      <c r="H21" s="127"/>
      <c r="I21" s="127"/>
      <c r="J21" s="127"/>
      <c r="K21" s="127"/>
      <c r="L21" s="127">
        <v>0</v>
      </c>
      <c r="M21" s="127"/>
      <c r="N21" s="127"/>
      <c r="O21" s="127"/>
      <c r="P21" s="127"/>
      <c r="Q21" s="127"/>
      <c r="R21" s="139">
        <v>62.58</v>
      </c>
      <c r="S21" s="127"/>
      <c r="T21" s="127"/>
      <c r="U21" s="127"/>
      <c r="V21" s="139"/>
    </row>
    <row r="22" s="120" customFormat="1" ht="18" customHeight="1" spans="1:22">
      <c r="A22" s="128">
        <v>221</v>
      </c>
      <c r="B22" s="186" t="s">
        <v>181</v>
      </c>
      <c r="C22" s="128"/>
      <c r="D22" s="129">
        <v>22102</v>
      </c>
      <c r="E22" s="130" t="s">
        <v>199</v>
      </c>
      <c r="F22" s="131">
        <v>62.58</v>
      </c>
      <c r="G22" s="132"/>
      <c r="H22" s="132"/>
      <c r="I22" s="132"/>
      <c r="J22" s="132"/>
      <c r="K22" s="132"/>
      <c r="L22" s="132">
        <v>0</v>
      </c>
      <c r="M22" s="132"/>
      <c r="N22" s="132"/>
      <c r="O22" s="132"/>
      <c r="P22" s="132"/>
      <c r="Q22" s="132"/>
      <c r="R22" s="140">
        <v>62.58</v>
      </c>
      <c r="S22" s="132"/>
      <c r="T22" s="132"/>
      <c r="U22" s="132"/>
      <c r="V22" s="140"/>
    </row>
    <row r="23" s="120" customFormat="1" ht="18" customHeight="1" spans="1:22">
      <c r="A23" s="128">
        <v>221</v>
      </c>
      <c r="B23" s="186" t="s">
        <v>181</v>
      </c>
      <c r="C23" s="186" t="s">
        <v>190</v>
      </c>
      <c r="D23" s="129">
        <v>2210201</v>
      </c>
      <c r="E23" s="130" t="s">
        <v>200</v>
      </c>
      <c r="F23" s="131">
        <v>62.58</v>
      </c>
      <c r="G23" s="132"/>
      <c r="H23" s="132"/>
      <c r="I23" s="132"/>
      <c r="J23" s="132"/>
      <c r="K23" s="132"/>
      <c r="L23" s="132">
        <v>0</v>
      </c>
      <c r="M23" s="132"/>
      <c r="N23" s="132"/>
      <c r="O23" s="132"/>
      <c r="P23" s="132"/>
      <c r="Q23" s="132"/>
      <c r="R23" s="140">
        <v>62.58</v>
      </c>
      <c r="S23" s="132"/>
      <c r="T23" s="132"/>
      <c r="U23" s="132"/>
      <c r="V23" s="140"/>
    </row>
  </sheetData>
  <mergeCells count="11">
    <mergeCell ref="A1:V1"/>
    <mergeCell ref="A2:T2"/>
    <mergeCell ref="U2:V2"/>
    <mergeCell ref="A3:C3"/>
    <mergeCell ref="G3:K3"/>
    <mergeCell ref="L3:Q3"/>
    <mergeCell ref="S3:V3"/>
    <mergeCell ref="D3:D4"/>
    <mergeCell ref="E3:E4"/>
    <mergeCell ref="F3:F4"/>
    <mergeCell ref="R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G18:G2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G37" sqref="G37"/>
    </sheetView>
  </sheetViews>
  <sheetFormatPr defaultColWidth="10" defaultRowHeight="13.5" outlineLevelRow="7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35.625" customWidth="1"/>
    <col min="6" max="6" width="12.0583333333333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46.55" customHeight="1" spans="1:11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6" customFormat="1" ht="24.15" customHeight="1" spans="1:11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29" t="s">
        <v>30</v>
      </c>
      <c r="K2" s="29"/>
    </row>
    <row r="3" s="16" customFormat="1" ht="23.25" customHeight="1" spans="1:11">
      <c r="A3" s="20" t="s">
        <v>152</v>
      </c>
      <c r="B3" s="20"/>
      <c r="C3" s="20"/>
      <c r="D3" s="20" t="s">
        <v>205</v>
      </c>
      <c r="E3" s="20" t="s">
        <v>206</v>
      </c>
      <c r="F3" s="20" t="s">
        <v>262</v>
      </c>
      <c r="G3" s="20" t="s">
        <v>263</v>
      </c>
      <c r="H3" s="20" t="s">
        <v>264</v>
      </c>
      <c r="I3" s="20" t="s">
        <v>265</v>
      </c>
      <c r="J3" s="20" t="s">
        <v>266</v>
      </c>
      <c r="K3" s="20" t="s">
        <v>267</v>
      </c>
    </row>
    <row r="4" s="16" customFormat="1" ht="23.25" customHeight="1" spans="1:11">
      <c r="A4" s="20" t="s">
        <v>160</v>
      </c>
      <c r="B4" s="20" t="s">
        <v>161</v>
      </c>
      <c r="C4" s="20" t="s">
        <v>162</v>
      </c>
      <c r="D4" s="20"/>
      <c r="E4" s="20"/>
      <c r="F4" s="20"/>
      <c r="G4" s="20"/>
      <c r="H4" s="20"/>
      <c r="I4" s="20"/>
      <c r="J4" s="20"/>
      <c r="K4" s="20"/>
    </row>
    <row r="5" s="16" customFormat="1" ht="22.8" customHeight="1" spans="1:11">
      <c r="A5" s="68"/>
      <c r="B5" s="68"/>
      <c r="C5" s="68"/>
      <c r="D5" s="68"/>
      <c r="E5" s="68" t="s">
        <v>133</v>
      </c>
      <c r="F5" s="104">
        <v>1.13</v>
      </c>
      <c r="G5" s="104"/>
      <c r="H5" s="104"/>
      <c r="I5" s="69"/>
      <c r="J5" s="104">
        <v>1.13</v>
      </c>
      <c r="K5" s="69"/>
    </row>
    <row r="6" s="16" customFormat="1" ht="22.8" customHeight="1" spans="1:11">
      <c r="A6" s="118">
        <v>201</v>
      </c>
      <c r="B6" s="117"/>
      <c r="C6" s="117"/>
      <c r="D6" s="118"/>
      <c r="E6" s="119" t="s">
        <v>163</v>
      </c>
      <c r="F6" s="104">
        <v>1.13</v>
      </c>
      <c r="G6" s="104"/>
      <c r="H6" s="104"/>
      <c r="I6" s="69"/>
      <c r="J6" s="104">
        <v>1.13</v>
      </c>
      <c r="K6" s="69"/>
    </row>
    <row r="7" s="16" customFormat="1" ht="22.8" customHeight="1" spans="1:11">
      <c r="A7" s="78">
        <v>201</v>
      </c>
      <c r="B7" s="185" t="s">
        <v>164</v>
      </c>
      <c r="C7" s="117"/>
      <c r="D7" s="118"/>
      <c r="E7" s="119" t="s">
        <v>165</v>
      </c>
      <c r="F7" s="104">
        <v>1.13</v>
      </c>
      <c r="G7" s="104"/>
      <c r="H7" s="104"/>
      <c r="I7" s="69"/>
      <c r="J7" s="104">
        <v>1.13</v>
      </c>
      <c r="K7" s="69"/>
    </row>
    <row r="8" s="16" customFormat="1" ht="22.8" customHeight="1" spans="1:11">
      <c r="A8" s="78">
        <v>201</v>
      </c>
      <c r="B8" s="185" t="s">
        <v>164</v>
      </c>
      <c r="C8" s="102">
        <v>99</v>
      </c>
      <c r="D8" s="78">
        <v>430</v>
      </c>
      <c r="E8" s="119" t="s">
        <v>268</v>
      </c>
      <c r="F8" s="104">
        <v>1.13</v>
      </c>
      <c r="G8" s="104"/>
      <c r="H8" s="104"/>
      <c r="I8" s="69"/>
      <c r="J8" s="104">
        <v>1.13</v>
      </c>
      <c r="K8" s="69"/>
    </row>
  </sheetData>
  <mergeCells count="12">
    <mergeCell ref="A1:K1"/>
    <mergeCell ref="A2:I2"/>
    <mergeCell ref="J2:K2"/>
    <mergeCell ref="A3:C3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K38" sqref="K38"/>
    </sheetView>
  </sheetViews>
  <sheetFormatPr defaultColWidth="10" defaultRowHeight="13.5" outlineLevelRow="7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33.75" customWidth="1"/>
    <col min="6" max="18" width="7.69166666666667" customWidth="1"/>
  </cols>
  <sheetData>
    <row r="1" ht="40.5" customHeight="1" spans="1:18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="16" customFormat="1" ht="24.15" customHeight="1" spans="1:18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9" t="s">
        <v>30</v>
      </c>
      <c r="R2" s="29"/>
    </row>
    <row r="3" s="16" customFormat="1" ht="24.15" customHeight="1" spans="1:18">
      <c r="A3" s="20" t="s">
        <v>152</v>
      </c>
      <c r="B3" s="20"/>
      <c r="C3" s="20"/>
      <c r="D3" s="20" t="s">
        <v>205</v>
      </c>
      <c r="E3" s="20" t="s">
        <v>206</v>
      </c>
      <c r="F3" s="20" t="s">
        <v>262</v>
      </c>
      <c r="G3" s="20" t="s">
        <v>269</v>
      </c>
      <c r="H3" s="20" t="s">
        <v>270</v>
      </c>
      <c r="I3" s="20" t="s">
        <v>271</v>
      </c>
      <c r="J3" s="20" t="s">
        <v>272</v>
      </c>
      <c r="K3" s="20" t="s">
        <v>273</v>
      </c>
      <c r="L3" s="20" t="s">
        <v>274</v>
      </c>
      <c r="M3" s="20" t="s">
        <v>275</v>
      </c>
      <c r="N3" s="20" t="s">
        <v>264</v>
      </c>
      <c r="O3" s="20" t="s">
        <v>276</v>
      </c>
      <c r="P3" s="20" t="s">
        <v>277</v>
      </c>
      <c r="Q3" s="20" t="s">
        <v>265</v>
      </c>
      <c r="R3" s="20" t="s">
        <v>267</v>
      </c>
    </row>
    <row r="4" s="16" customFormat="1" ht="21.55" customHeight="1" spans="1:18">
      <c r="A4" s="20" t="s">
        <v>160</v>
      </c>
      <c r="B4" s="20" t="s">
        <v>161</v>
      </c>
      <c r="C4" s="20" t="s">
        <v>162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="16" customFormat="1" ht="22.8" customHeight="1" spans="1:18">
      <c r="A5" s="68"/>
      <c r="B5" s="68"/>
      <c r="C5" s="68"/>
      <c r="D5" s="68"/>
      <c r="E5" s="68" t="s">
        <v>133</v>
      </c>
      <c r="F5" s="104">
        <v>1.13</v>
      </c>
      <c r="G5" s="104"/>
      <c r="H5" s="104">
        <v>1.13</v>
      </c>
      <c r="I5" s="69"/>
      <c r="J5" s="69"/>
      <c r="K5" s="69"/>
      <c r="L5" s="69"/>
      <c r="M5" s="69"/>
      <c r="N5" s="69"/>
      <c r="O5" s="69"/>
      <c r="P5" s="69"/>
      <c r="Q5" s="69"/>
      <c r="R5" s="69"/>
    </row>
    <row r="6" s="16" customFormat="1" ht="22.8" customHeight="1" spans="1:18">
      <c r="A6" s="74">
        <v>201</v>
      </c>
      <c r="B6" s="115"/>
      <c r="C6" s="115"/>
      <c r="D6" s="74"/>
      <c r="E6" s="116" t="s">
        <v>163</v>
      </c>
      <c r="F6" s="110">
        <v>1.13</v>
      </c>
      <c r="G6" s="110"/>
      <c r="H6" s="110">
        <v>1.13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</row>
    <row r="7" s="16" customFormat="1" ht="22.8" customHeight="1" spans="1:18">
      <c r="A7" s="78">
        <v>201</v>
      </c>
      <c r="B7" s="185" t="s">
        <v>164</v>
      </c>
      <c r="C7" s="117"/>
      <c r="D7" s="118"/>
      <c r="E7" s="119" t="s">
        <v>165</v>
      </c>
      <c r="F7" s="104">
        <v>1.13</v>
      </c>
      <c r="G7" s="104"/>
      <c r="H7" s="104">
        <v>1.13</v>
      </c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="16" customFormat="1" ht="20" customHeight="1" spans="1:18">
      <c r="A8" s="78">
        <v>201</v>
      </c>
      <c r="B8" s="185" t="s">
        <v>164</v>
      </c>
      <c r="C8" s="102">
        <v>99</v>
      </c>
      <c r="D8" s="78">
        <v>430</v>
      </c>
      <c r="E8" s="119" t="s">
        <v>166</v>
      </c>
      <c r="F8" s="104">
        <v>1.13</v>
      </c>
      <c r="G8" s="104"/>
      <c r="H8" s="104">
        <v>1.13</v>
      </c>
      <c r="I8" s="104"/>
      <c r="J8" s="104"/>
      <c r="K8" s="104"/>
      <c r="L8" s="104"/>
      <c r="M8" s="104"/>
      <c r="N8" s="104"/>
      <c r="O8" s="104"/>
      <c r="P8" s="104"/>
      <c r="Q8" s="104"/>
      <c r="R8" s="104"/>
    </row>
  </sheetData>
  <mergeCells count="19">
    <mergeCell ref="A1:R1"/>
    <mergeCell ref="A2:P2"/>
    <mergeCell ref="Q2:R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F5" sqref="F5:F8"/>
    </sheetView>
  </sheetViews>
  <sheetFormatPr defaultColWidth="10" defaultRowHeight="13.5" outlineLevelRow="7"/>
  <cols>
    <col min="1" max="3" width="5.125" style="60" customWidth="1"/>
    <col min="4" max="4" width="10.75" customWidth="1"/>
    <col min="5" max="5" width="24.875" customWidth="1"/>
    <col min="6" max="6" width="9.63333333333333" customWidth="1"/>
    <col min="7" max="20" width="10" customWidth="1"/>
  </cols>
  <sheetData>
    <row r="1" ht="36.2" customHeight="1" spans="1:20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="16" customFormat="1" ht="24.15" customHeight="1" spans="1:20">
      <c r="A2" s="106" t="s">
        <v>29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29" t="s">
        <v>30</v>
      </c>
      <c r="T2" s="29"/>
    </row>
    <row r="3" s="16" customFormat="1" ht="28.45" customHeight="1" spans="1:20">
      <c r="A3" s="20" t="s">
        <v>152</v>
      </c>
      <c r="B3" s="20"/>
      <c r="C3" s="20"/>
      <c r="D3" s="20" t="s">
        <v>205</v>
      </c>
      <c r="E3" s="20" t="s">
        <v>206</v>
      </c>
      <c r="F3" s="20" t="s">
        <v>262</v>
      </c>
      <c r="G3" s="20" t="s">
        <v>209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 t="s">
        <v>212</v>
      </c>
      <c r="S3" s="20"/>
      <c r="T3" s="20"/>
    </row>
    <row r="4" s="16" customFormat="1" ht="36.2" customHeight="1" spans="1:20">
      <c r="A4" s="20" t="s">
        <v>160</v>
      </c>
      <c r="B4" s="20" t="s">
        <v>161</v>
      </c>
      <c r="C4" s="20" t="s">
        <v>162</v>
      </c>
      <c r="D4" s="20"/>
      <c r="E4" s="20"/>
      <c r="F4" s="20"/>
      <c r="G4" s="20" t="s">
        <v>133</v>
      </c>
      <c r="H4" s="20" t="s">
        <v>278</v>
      </c>
      <c r="I4" s="20" t="s">
        <v>279</v>
      </c>
      <c r="J4" s="20" t="s">
        <v>280</v>
      </c>
      <c r="K4" s="20" t="s">
        <v>281</v>
      </c>
      <c r="L4" s="20" t="s">
        <v>282</v>
      </c>
      <c r="M4" s="20" t="s">
        <v>283</v>
      </c>
      <c r="N4" s="20" t="s">
        <v>284</v>
      </c>
      <c r="O4" s="20" t="s">
        <v>285</v>
      </c>
      <c r="P4" s="20" t="s">
        <v>286</v>
      </c>
      <c r="Q4" s="20" t="s">
        <v>287</v>
      </c>
      <c r="R4" s="20" t="s">
        <v>133</v>
      </c>
      <c r="S4" s="20" t="s">
        <v>243</v>
      </c>
      <c r="T4" s="20" t="s">
        <v>248</v>
      </c>
    </row>
    <row r="5" s="16" customFormat="1" ht="22.8" customHeight="1" spans="1:20">
      <c r="A5" s="20"/>
      <c r="B5" s="20"/>
      <c r="C5" s="20"/>
      <c r="D5" s="70"/>
      <c r="E5" s="68" t="s">
        <v>133</v>
      </c>
      <c r="F5" s="107">
        <v>267.63</v>
      </c>
      <c r="G5" s="107">
        <v>267.63</v>
      </c>
      <c r="H5" s="107">
        <v>106.78</v>
      </c>
      <c r="I5" s="96">
        <v>3.76</v>
      </c>
      <c r="J5" s="96">
        <v>1.84</v>
      </c>
      <c r="K5" s="96"/>
      <c r="L5" s="96"/>
      <c r="M5" s="96"/>
      <c r="N5" s="107"/>
      <c r="O5" s="107"/>
      <c r="P5" s="96">
        <v>2.43</v>
      </c>
      <c r="Q5" s="112">
        <v>152.82</v>
      </c>
      <c r="R5" s="107"/>
      <c r="S5" s="107"/>
      <c r="T5" s="107"/>
    </row>
    <row r="6" s="16" customFormat="1" ht="20" customHeight="1" spans="1:20">
      <c r="A6" s="74">
        <v>215</v>
      </c>
      <c r="B6" s="97"/>
      <c r="C6" s="98"/>
      <c r="D6" s="76">
        <v>215</v>
      </c>
      <c r="E6" s="99" t="s">
        <v>192</v>
      </c>
      <c r="F6" s="100">
        <v>267.63</v>
      </c>
      <c r="G6" s="100">
        <v>267.63</v>
      </c>
      <c r="H6" s="108">
        <v>106.78</v>
      </c>
      <c r="I6" s="100">
        <v>3.76</v>
      </c>
      <c r="J6" s="100">
        <v>1.84</v>
      </c>
      <c r="K6" s="110"/>
      <c r="L6" s="110"/>
      <c r="M6" s="100"/>
      <c r="N6" s="100"/>
      <c r="O6" s="100"/>
      <c r="P6" s="110">
        <v>2.43</v>
      </c>
      <c r="Q6" s="113">
        <v>152.82</v>
      </c>
      <c r="R6" s="100"/>
      <c r="S6" s="100"/>
      <c r="T6" s="100"/>
    </row>
    <row r="7" s="73" customFormat="1" ht="20" customHeight="1" spans="1:20">
      <c r="A7" s="78">
        <v>215</v>
      </c>
      <c r="B7" s="185" t="s">
        <v>168</v>
      </c>
      <c r="C7" s="102"/>
      <c r="D7" s="65">
        <v>21508</v>
      </c>
      <c r="E7" s="83" t="s">
        <v>195</v>
      </c>
      <c r="F7" s="104">
        <v>267.63</v>
      </c>
      <c r="G7" s="104">
        <f>SUM(H7:Q7)</f>
        <v>267.63</v>
      </c>
      <c r="H7" s="109">
        <v>106.78</v>
      </c>
      <c r="I7" s="111">
        <v>3.76</v>
      </c>
      <c r="J7" s="111">
        <v>1.84</v>
      </c>
      <c r="K7" s="111"/>
      <c r="L7" s="111"/>
      <c r="M7" s="111"/>
      <c r="N7" s="111"/>
      <c r="O7" s="111"/>
      <c r="P7" s="111">
        <v>2.43</v>
      </c>
      <c r="Q7" s="114">
        <f>'13商品服务'!AG7+'13商品服务'!I7</f>
        <v>152.82</v>
      </c>
      <c r="R7" s="111"/>
      <c r="S7" s="111"/>
      <c r="T7" s="111"/>
    </row>
    <row r="8" s="16" customFormat="1" ht="20" customHeight="1" spans="1:20">
      <c r="A8" s="78">
        <v>215</v>
      </c>
      <c r="B8" s="185" t="s">
        <v>168</v>
      </c>
      <c r="C8" s="184" t="s">
        <v>190</v>
      </c>
      <c r="D8" s="65">
        <v>2150801</v>
      </c>
      <c r="E8" s="105" t="s">
        <v>194</v>
      </c>
      <c r="F8" s="104">
        <v>267.63</v>
      </c>
      <c r="G8" s="104">
        <f>SUM(H8:Q8)</f>
        <v>267.63</v>
      </c>
      <c r="H8" s="109">
        <v>106.78</v>
      </c>
      <c r="I8" s="104">
        <v>3.76</v>
      </c>
      <c r="J8" s="104">
        <v>1.84</v>
      </c>
      <c r="K8" s="104"/>
      <c r="L8" s="96"/>
      <c r="M8" s="104"/>
      <c r="N8" s="96"/>
      <c r="O8" s="104"/>
      <c r="P8" s="104">
        <v>2.43</v>
      </c>
      <c r="Q8" s="114">
        <f>'13商品服务'!AG8+'13商品服务'!I8</f>
        <v>152.82</v>
      </c>
      <c r="R8" s="104"/>
      <c r="S8" s="104"/>
      <c r="T8" s="104"/>
    </row>
  </sheetData>
  <mergeCells count="9">
    <mergeCell ref="A1:T1"/>
    <mergeCell ref="A2:R2"/>
    <mergeCell ref="S2:T2"/>
    <mergeCell ref="A3:C3"/>
    <mergeCell ref="G3:Q3"/>
    <mergeCell ref="R3:T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"/>
  <sheetViews>
    <sheetView workbookViewId="0">
      <selection activeCell="T7" sqref="T7"/>
    </sheetView>
  </sheetViews>
  <sheetFormatPr defaultColWidth="10" defaultRowHeight="13.5" outlineLevelRow="7"/>
  <cols>
    <col min="1" max="3" width="4.45" customWidth="1"/>
    <col min="4" max="4" width="8.69166666666667" customWidth="1"/>
    <col min="5" max="5" width="24.5" customWidth="1"/>
    <col min="6" max="6" width="9.375" customWidth="1"/>
    <col min="7" max="33" width="8.46666666666667" customWidth="1"/>
    <col min="34" max="35" width="9.76666666666667" customWidth="1"/>
  </cols>
  <sheetData>
    <row r="1" ht="34" customHeight="1" spans="1:33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="16" customFormat="1" ht="24.15" customHeight="1" spans="1:33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9" t="s">
        <v>30</v>
      </c>
      <c r="AG2" s="29"/>
    </row>
    <row r="3" s="16" customFormat="1" ht="25" customHeight="1" spans="1:33">
      <c r="A3" s="61" t="s">
        <v>152</v>
      </c>
      <c r="B3" s="61"/>
      <c r="C3" s="61"/>
      <c r="D3" s="61" t="s">
        <v>205</v>
      </c>
      <c r="E3" s="61" t="s">
        <v>206</v>
      </c>
      <c r="F3" s="61" t="s">
        <v>288</v>
      </c>
      <c r="G3" s="61" t="s">
        <v>289</v>
      </c>
      <c r="H3" s="61" t="s">
        <v>290</v>
      </c>
      <c r="I3" s="61" t="s">
        <v>291</v>
      </c>
      <c r="J3" s="61" t="s">
        <v>292</v>
      </c>
      <c r="K3" s="61" t="s">
        <v>293</v>
      </c>
      <c r="L3" s="61" t="s">
        <v>294</v>
      </c>
      <c r="M3" s="61" t="s">
        <v>295</v>
      </c>
      <c r="N3" s="61" t="s">
        <v>296</v>
      </c>
      <c r="O3" s="61" t="s">
        <v>297</v>
      </c>
      <c r="P3" s="61" t="s">
        <v>298</v>
      </c>
      <c r="Q3" s="61" t="s">
        <v>284</v>
      </c>
      <c r="R3" s="61" t="s">
        <v>286</v>
      </c>
      <c r="S3" s="61" t="s">
        <v>299</v>
      </c>
      <c r="T3" s="61" t="s">
        <v>279</v>
      </c>
      <c r="U3" s="61" t="s">
        <v>280</v>
      </c>
      <c r="V3" s="61" t="s">
        <v>283</v>
      </c>
      <c r="W3" s="61" t="s">
        <v>300</v>
      </c>
      <c r="X3" s="61" t="s">
        <v>301</v>
      </c>
      <c r="Y3" s="61" t="s">
        <v>302</v>
      </c>
      <c r="Z3" s="61" t="s">
        <v>303</v>
      </c>
      <c r="AA3" s="61" t="s">
        <v>282</v>
      </c>
      <c r="AB3" s="61" t="s">
        <v>304</v>
      </c>
      <c r="AC3" s="61" t="s">
        <v>305</v>
      </c>
      <c r="AD3" s="61" t="s">
        <v>285</v>
      </c>
      <c r="AE3" s="61" t="s">
        <v>306</v>
      </c>
      <c r="AF3" s="61" t="s">
        <v>307</v>
      </c>
      <c r="AG3" s="61" t="s">
        <v>287</v>
      </c>
    </row>
    <row r="4" s="16" customFormat="1" ht="21.55" customHeight="1" spans="1:33">
      <c r="A4" s="61" t="s">
        <v>160</v>
      </c>
      <c r="B4" s="61" t="s">
        <v>161</v>
      </c>
      <c r="C4" s="61" t="s">
        <v>162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</row>
    <row r="5" s="94" customFormat="1" ht="20" customHeight="1" spans="1:33">
      <c r="A5" s="61"/>
      <c r="B5" s="61"/>
      <c r="C5" s="61"/>
      <c r="D5" s="95"/>
      <c r="E5" s="61" t="s">
        <v>133</v>
      </c>
      <c r="F5" s="96">
        <f>F6</f>
        <v>267.63</v>
      </c>
      <c r="G5" s="96">
        <f>G6</f>
        <v>22.35</v>
      </c>
      <c r="H5" s="96">
        <f>H6</f>
        <v>8.26</v>
      </c>
      <c r="I5" s="96">
        <f>I6</f>
        <v>34.11</v>
      </c>
      <c r="J5" s="96"/>
      <c r="K5" s="96">
        <f>K6</f>
        <v>2</v>
      </c>
      <c r="L5" s="96">
        <f>L6</f>
        <v>22.38</v>
      </c>
      <c r="M5" s="96">
        <f>M6</f>
        <v>1.85</v>
      </c>
      <c r="N5" s="96"/>
      <c r="O5" s="96">
        <f>O6</f>
        <v>18.62</v>
      </c>
      <c r="P5" s="96">
        <f>P6</f>
        <v>2.63</v>
      </c>
      <c r="Q5" s="96"/>
      <c r="R5" s="96">
        <f>R6</f>
        <v>2.43</v>
      </c>
      <c r="S5" s="96"/>
      <c r="T5" s="96">
        <v>3.76</v>
      </c>
      <c r="U5" s="96">
        <v>1.84</v>
      </c>
      <c r="V5" s="96"/>
      <c r="W5" s="96"/>
      <c r="X5" s="96"/>
      <c r="Y5" s="96"/>
      <c r="Z5" s="96"/>
      <c r="AA5" s="96"/>
      <c r="AB5" s="96">
        <f>AB6</f>
        <v>22.83</v>
      </c>
      <c r="AC5" s="96"/>
      <c r="AD5" s="96"/>
      <c r="AE5" s="96">
        <f>AE6</f>
        <v>5.86</v>
      </c>
      <c r="AF5" s="96"/>
      <c r="AG5" s="96">
        <f>AG6</f>
        <v>118.71</v>
      </c>
    </row>
    <row r="6" s="16" customFormat="1" ht="20" customHeight="1" spans="1:33">
      <c r="A6" s="74">
        <v>215</v>
      </c>
      <c r="B6" s="97"/>
      <c r="C6" s="98"/>
      <c r="D6" s="76">
        <v>215</v>
      </c>
      <c r="E6" s="99" t="s">
        <v>192</v>
      </c>
      <c r="F6" s="100">
        <f>F7</f>
        <v>267.63</v>
      </c>
      <c r="G6" s="100">
        <f>G7</f>
        <v>22.35</v>
      </c>
      <c r="H6" s="100">
        <f>H7</f>
        <v>8.26</v>
      </c>
      <c r="I6" s="100">
        <f>I7</f>
        <v>34.11</v>
      </c>
      <c r="J6" s="100"/>
      <c r="K6" s="100">
        <f>K7</f>
        <v>2</v>
      </c>
      <c r="L6" s="100">
        <f>L7</f>
        <v>22.38</v>
      </c>
      <c r="M6" s="100">
        <f>M7</f>
        <v>1.85</v>
      </c>
      <c r="N6" s="100"/>
      <c r="O6" s="100">
        <f>O7</f>
        <v>18.62</v>
      </c>
      <c r="P6" s="100">
        <f>P7</f>
        <v>2.63</v>
      </c>
      <c r="Q6" s="100"/>
      <c r="R6" s="100">
        <f>R7</f>
        <v>2.43</v>
      </c>
      <c r="S6" s="100"/>
      <c r="T6" s="100">
        <v>3.76</v>
      </c>
      <c r="U6" s="100">
        <v>1.84</v>
      </c>
      <c r="V6" s="100"/>
      <c r="W6" s="100"/>
      <c r="X6" s="100"/>
      <c r="Y6" s="100"/>
      <c r="Z6" s="100"/>
      <c r="AA6" s="100"/>
      <c r="AB6" s="100">
        <f>AB7</f>
        <v>22.83</v>
      </c>
      <c r="AC6" s="100"/>
      <c r="AD6" s="100"/>
      <c r="AE6" s="100">
        <f>AE7</f>
        <v>5.86</v>
      </c>
      <c r="AF6" s="100"/>
      <c r="AG6" s="100">
        <f>AG7</f>
        <v>118.71</v>
      </c>
    </row>
    <row r="7" s="73" customFormat="1" ht="20" customHeight="1" spans="1:33">
      <c r="A7" s="78">
        <v>215</v>
      </c>
      <c r="B7" s="185" t="s">
        <v>168</v>
      </c>
      <c r="C7" s="102"/>
      <c r="D7" s="65">
        <v>21508</v>
      </c>
      <c r="E7" s="83" t="s">
        <v>195</v>
      </c>
      <c r="F7" s="103">
        <f>SUM(G7:AG7)</f>
        <v>267.63</v>
      </c>
      <c r="G7" s="104">
        <v>22.35</v>
      </c>
      <c r="H7" s="104">
        <v>8.26</v>
      </c>
      <c r="I7" s="104">
        <v>34.11</v>
      </c>
      <c r="J7" s="96"/>
      <c r="K7" s="104">
        <v>2</v>
      </c>
      <c r="L7" s="104">
        <v>22.38</v>
      </c>
      <c r="M7" s="104">
        <v>1.85</v>
      </c>
      <c r="N7" s="96"/>
      <c r="O7" s="104">
        <v>18.62</v>
      </c>
      <c r="P7" s="104">
        <v>2.63</v>
      </c>
      <c r="Q7" s="96"/>
      <c r="R7" s="104">
        <v>2.43</v>
      </c>
      <c r="S7" s="104"/>
      <c r="T7" s="104">
        <v>3.76</v>
      </c>
      <c r="U7" s="104">
        <v>1.84</v>
      </c>
      <c r="V7" s="104"/>
      <c r="W7" s="104"/>
      <c r="X7" s="104"/>
      <c r="Y7" s="104"/>
      <c r="Z7" s="104"/>
      <c r="AA7" s="96"/>
      <c r="AB7" s="104">
        <v>22.83</v>
      </c>
      <c r="AC7" s="96"/>
      <c r="AD7" s="96"/>
      <c r="AE7" s="104">
        <v>5.86</v>
      </c>
      <c r="AF7" s="96"/>
      <c r="AG7" s="104">
        <v>118.71</v>
      </c>
    </row>
    <row r="8" s="16" customFormat="1" ht="20" customHeight="1" spans="1:33">
      <c r="A8" s="78">
        <v>215</v>
      </c>
      <c r="B8" s="185" t="s">
        <v>168</v>
      </c>
      <c r="C8" s="184" t="s">
        <v>190</v>
      </c>
      <c r="D8" s="65">
        <v>2150801</v>
      </c>
      <c r="E8" s="105" t="s">
        <v>194</v>
      </c>
      <c r="F8" s="103">
        <f>SUM(G8:AG8)</f>
        <v>267.63</v>
      </c>
      <c r="G8" s="104">
        <v>22.35</v>
      </c>
      <c r="H8" s="104">
        <v>8.26</v>
      </c>
      <c r="I8" s="104">
        <v>34.11</v>
      </c>
      <c r="J8" s="96"/>
      <c r="K8" s="104">
        <v>2</v>
      </c>
      <c r="L8" s="104">
        <v>22.38</v>
      </c>
      <c r="M8" s="104">
        <v>1.85</v>
      </c>
      <c r="N8" s="96"/>
      <c r="O8" s="104">
        <v>18.62</v>
      </c>
      <c r="P8" s="104">
        <v>2.63</v>
      </c>
      <c r="Q8" s="96"/>
      <c r="R8" s="104">
        <v>2.43</v>
      </c>
      <c r="S8" s="104"/>
      <c r="T8" s="104">
        <v>3.76</v>
      </c>
      <c r="U8" s="104">
        <v>1.84</v>
      </c>
      <c r="V8" s="104"/>
      <c r="W8" s="104"/>
      <c r="X8" s="104"/>
      <c r="Y8" s="104"/>
      <c r="Z8" s="104"/>
      <c r="AA8" s="96"/>
      <c r="AB8" s="104">
        <v>22.83</v>
      </c>
      <c r="AC8" s="96"/>
      <c r="AD8" s="96"/>
      <c r="AE8" s="104">
        <v>5.86</v>
      </c>
      <c r="AF8" s="96"/>
      <c r="AG8" s="104">
        <v>118.71</v>
      </c>
    </row>
  </sheetData>
  <mergeCells count="34">
    <mergeCell ref="A1:AG1"/>
    <mergeCell ref="A2:AE2"/>
    <mergeCell ref="AF2:AG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28" sqref="I28"/>
    </sheetView>
  </sheetViews>
  <sheetFormatPr defaultColWidth="10" defaultRowHeight="13.5" outlineLevelRow="6" outlineLevelCol="7"/>
  <cols>
    <col min="1" max="1" width="12.8916666666667" customWidth="1"/>
    <col min="2" max="2" width="27.925" customWidth="1"/>
    <col min="3" max="3" width="16.3" customWidth="1"/>
    <col min="4" max="4" width="16.5083333333333" customWidth="1"/>
    <col min="5" max="5" width="10.3166666666667" customWidth="1"/>
    <col min="6" max="6" width="14.1166666666667" customWidth="1"/>
    <col min="7" max="7" width="13.7" customWidth="1"/>
    <col min="8" max="8" width="13.6833333333333" customWidth="1"/>
    <col min="9" max="9" width="9.76666666666667" customWidth="1"/>
  </cols>
  <sheetData>
    <row r="1" ht="33.6" customHeight="1" spans="1:8">
      <c r="A1" s="18" t="s">
        <v>18</v>
      </c>
      <c r="B1" s="18"/>
      <c r="C1" s="18"/>
      <c r="D1" s="18"/>
      <c r="E1" s="18"/>
      <c r="F1" s="18"/>
      <c r="G1" s="18"/>
      <c r="H1" s="18"/>
    </row>
    <row r="2" s="16" customFormat="1" ht="24.15" customHeight="1" spans="1:8">
      <c r="A2" s="19" t="s">
        <v>29</v>
      </c>
      <c r="B2" s="19"/>
      <c r="C2" s="19"/>
      <c r="D2" s="19"/>
      <c r="E2" s="19"/>
      <c r="F2" s="19"/>
      <c r="G2" s="29" t="s">
        <v>30</v>
      </c>
      <c r="H2" s="29"/>
    </row>
    <row r="3" s="16" customFormat="1" ht="23.25" customHeight="1" spans="1:8">
      <c r="A3" s="20" t="s">
        <v>308</v>
      </c>
      <c r="B3" s="20" t="s">
        <v>309</v>
      </c>
      <c r="C3" s="20" t="s">
        <v>310</v>
      </c>
      <c r="D3" s="20" t="s">
        <v>311</v>
      </c>
      <c r="E3" s="20" t="s">
        <v>312</v>
      </c>
      <c r="F3" s="20"/>
      <c r="G3" s="20"/>
      <c r="H3" s="20" t="s">
        <v>283</v>
      </c>
    </row>
    <row r="4" s="16" customFormat="1" ht="25.85" customHeight="1" spans="1:8">
      <c r="A4" s="20"/>
      <c r="B4" s="20"/>
      <c r="C4" s="20"/>
      <c r="D4" s="20"/>
      <c r="E4" s="20" t="s">
        <v>135</v>
      </c>
      <c r="F4" s="20" t="s">
        <v>313</v>
      </c>
      <c r="G4" s="20" t="s">
        <v>314</v>
      </c>
      <c r="H4" s="20"/>
    </row>
    <row r="5" s="16" customFormat="1" ht="22.8" customHeight="1" spans="1:8">
      <c r="A5" s="68"/>
      <c r="B5" s="68" t="s">
        <v>133</v>
      </c>
      <c r="C5" s="69"/>
      <c r="D5" s="69"/>
      <c r="E5" s="69"/>
      <c r="F5" s="69"/>
      <c r="G5" s="69"/>
      <c r="H5" s="69">
        <v>12.56</v>
      </c>
    </row>
    <row r="6" s="16" customFormat="1" ht="22.8" customHeight="1" spans="1:8">
      <c r="A6" s="92" t="s">
        <v>315</v>
      </c>
      <c r="B6" s="92" t="s">
        <v>151</v>
      </c>
      <c r="C6" s="93">
        <v>12.56</v>
      </c>
      <c r="D6" s="93"/>
      <c r="E6" s="93">
        <v>12.56</v>
      </c>
      <c r="F6" s="93"/>
      <c r="G6" s="93"/>
      <c r="H6" s="93">
        <v>12.56</v>
      </c>
    </row>
    <row r="7" s="16" customFormat="1" ht="12"/>
  </sheetData>
  <mergeCells count="9">
    <mergeCell ref="A1:H1"/>
    <mergeCell ref="A2:F2"/>
    <mergeCell ref="G2:H2"/>
    <mergeCell ref="E3:G3"/>
    <mergeCell ref="A3:A4"/>
    <mergeCell ref="B3:B4"/>
    <mergeCell ref="C3:C4"/>
    <mergeCell ref="D3:D4"/>
    <mergeCell ref="H3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3" sqref="C13"/>
    </sheetView>
  </sheetViews>
  <sheetFormatPr defaultColWidth="10" defaultRowHeight="13.5" outlineLevelCol="7"/>
  <cols>
    <col min="1" max="1" width="9.45833333333333" customWidth="1"/>
    <col min="2" max="2" width="41.375" customWidth="1"/>
    <col min="3" max="3" width="15.875" style="84" customWidth="1"/>
    <col min="4" max="4" width="14.75" customWidth="1"/>
    <col min="5" max="5" width="14.7833333333333" customWidth="1"/>
    <col min="6" max="6" width="18.2666666666667" customWidth="1"/>
    <col min="7" max="7" width="11.6333333333333" customWidth="1"/>
    <col min="8" max="8" width="13.0333333333333" style="85" customWidth="1"/>
  </cols>
  <sheetData>
    <row r="1" ht="31" customHeight="1" spans="1:8">
      <c r="A1" s="18" t="s">
        <v>19</v>
      </c>
      <c r="B1" s="18"/>
      <c r="C1" s="86"/>
      <c r="D1" s="18"/>
      <c r="E1" s="18"/>
      <c r="F1" s="18"/>
      <c r="G1" s="18"/>
      <c r="H1" s="87"/>
    </row>
    <row r="2" s="16" customFormat="1" ht="24.15" customHeight="1" spans="1:8">
      <c r="A2" s="19" t="s">
        <v>29</v>
      </c>
      <c r="B2" s="19"/>
      <c r="C2" s="88"/>
      <c r="D2" s="19"/>
      <c r="E2" s="19"/>
      <c r="F2" s="19"/>
      <c r="G2" s="29" t="s">
        <v>30</v>
      </c>
      <c r="H2" s="89"/>
    </row>
    <row r="3" s="16" customFormat="1" ht="22" customHeight="1" spans="1:8">
      <c r="A3" s="20" t="s">
        <v>153</v>
      </c>
      <c r="B3" s="20" t="s">
        <v>154</v>
      </c>
      <c r="C3" s="90" t="s">
        <v>133</v>
      </c>
      <c r="D3" s="20" t="s">
        <v>316</v>
      </c>
      <c r="E3" s="20"/>
      <c r="F3" s="20"/>
      <c r="G3" s="20"/>
      <c r="H3" s="90" t="s">
        <v>156</v>
      </c>
    </row>
    <row r="4" s="16" customFormat="1" ht="22" customHeight="1" spans="1:8">
      <c r="A4" s="20"/>
      <c r="B4" s="20"/>
      <c r="C4" s="90"/>
      <c r="D4" s="20" t="s">
        <v>135</v>
      </c>
      <c r="E4" s="20" t="s">
        <v>241</v>
      </c>
      <c r="F4" s="20"/>
      <c r="G4" s="20" t="s">
        <v>242</v>
      </c>
      <c r="H4" s="90"/>
    </row>
    <row r="5" s="16" customFormat="1" ht="22" customHeight="1" spans="1:8">
      <c r="A5" s="24"/>
      <c r="B5" s="24"/>
      <c r="C5" s="91"/>
      <c r="D5" s="24"/>
      <c r="E5" s="24" t="s">
        <v>222</v>
      </c>
      <c r="F5" s="24" t="s">
        <v>216</v>
      </c>
      <c r="G5" s="24"/>
      <c r="H5" s="91"/>
    </row>
    <row r="6" s="16" customFormat="1" ht="22" customHeight="1" spans="1:8">
      <c r="A6" s="62"/>
      <c r="B6" s="61" t="s">
        <v>317</v>
      </c>
      <c r="C6" s="63">
        <f>C7+C13</f>
        <v>63249.41</v>
      </c>
      <c r="D6" s="63">
        <f>D7+D13</f>
        <v>63249.41</v>
      </c>
      <c r="E6" s="63"/>
      <c r="F6" s="63"/>
      <c r="G6" s="63"/>
      <c r="H6" s="63">
        <f>H7+H13</f>
        <v>63249.41</v>
      </c>
    </row>
    <row r="7" s="16" customFormat="1" ht="22" customHeight="1" spans="1:8">
      <c r="A7" s="76">
        <v>212</v>
      </c>
      <c r="B7" s="76" t="s">
        <v>184</v>
      </c>
      <c r="C7" s="77">
        <v>20372.98</v>
      </c>
      <c r="D7" s="77">
        <v>20372.98</v>
      </c>
      <c r="E7" s="76"/>
      <c r="F7" s="77"/>
      <c r="G7" s="77"/>
      <c r="H7" s="77">
        <v>20372.98</v>
      </c>
    </row>
    <row r="8" s="16" customFormat="1" ht="22" customHeight="1" spans="1:8">
      <c r="A8" s="65">
        <v>21208</v>
      </c>
      <c r="B8" s="65" t="s">
        <v>185</v>
      </c>
      <c r="C8" s="66">
        <v>19967.95</v>
      </c>
      <c r="D8" s="66">
        <v>19967.95</v>
      </c>
      <c r="E8" s="65"/>
      <c r="F8" s="66"/>
      <c r="G8" s="66"/>
      <c r="H8" s="66">
        <v>19967.95</v>
      </c>
    </row>
    <row r="9" s="72" customFormat="1" ht="22" customHeight="1" spans="1:8">
      <c r="A9" s="65">
        <v>2120803</v>
      </c>
      <c r="B9" s="65" t="s">
        <v>186</v>
      </c>
      <c r="C9" s="66">
        <v>97.72</v>
      </c>
      <c r="D9" s="66">
        <v>97.72</v>
      </c>
      <c r="E9" s="65"/>
      <c r="F9" s="66"/>
      <c r="G9" s="79"/>
      <c r="H9" s="66">
        <v>97.72</v>
      </c>
    </row>
    <row r="10" s="72" customFormat="1" ht="22" customHeight="1" spans="1:8">
      <c r="A10" s="65">
        <v>2120899</v>
      </c>
      <c r="B10" s="65" t="s">
        <v>188</v>
      </c>
      <c r="C10" s="66">
        <v>19870.23</v>
      </c>
      <c r="D10" s="66">
        <v>19870.23</v>
      </c>
      <c r="E10" s="65"/>
      <c r="F10" s="66"/>
      <c r="G10" s="79"/>
      <c r="H10" s="66">
        <v>19870.23</v>
      </c>
    </row>
    <row r="11" s="72" customFormat="1" ht="22" customHeight="1" spans="1:8">
      <c r="A11" s="65">
        <v>21214</v>
      </c>
      <c r="B11" s="65" t="s">
        <v>189</v>
      </c>
      <c r="C11" s="66">
        <v>405.03</v>
      </c>
      <c r="D11" s="66">
        <v>405.03</v>
      </c>
      <c r="E11" s="83"/>
      <c r="F11" s="66"/>
      <c r="G11" s="79"/>
      <c r="H11" s="66">
        <v>405.03</v>
      </c>
    </row>
    <row r="12" s="72" customFormat="1" ht="22" customHeight="1" spans="1:8">
      <c r="A12" s="65">
        <v>2121401</v>
      </c>
      <c r="B12" s="65" t="s">
        <v>191</v>
      </c>
      <c r="C12" s="66">
        <v>405.03</v>
      </c>
      <c r="D12" s="66">
        <v>405.03</v>
      </c>
      <c r="E12" s="65"/>
      <c r="F12" s="66"/>
      <c r="G12" s="79"/>
      <c r="H12" s="66">
        <v>405.03</v>
      </c>
    </row>
    <row r="13" s="72" customFormat="1" ht="22" customHeight="1" spans="1:8">
      <c r="A13" s="76">
        <v>229</v>
      </c>
      <c r="B13" s="76" t="s">
        <v>201</v>
      </c>
      <c r="C13" s="77">
        <f>C14+C16</f>
        <v>42876.43</v>
      </c>
      <c r="D13" s="77">
        <f>D14+D16</f>
        <v>42876.43</v>
      </c>
      <c r="E13" s="77"/>
      <c r="F13" s="77"/>
      <c r="G13" s="77"/>
      <c r="H13" s="77">
        <f>H14+H16</f>
        <v>42876.43</v>
      </c>
    </row>
    <row r="14" s="72" customFormat="1" ht="22" customHeight="1" spans="1:8">
      <c r="A14" s="65">
        <v>22904</v>
      </c>
      <c r="B14" s="65" t="s">
        <v>203</v>
      </c>
      <c r="C14" s="79">
        <v>39392.43</v>
      </c>
      <c r="D14" s="79">
        <v>39392.43</v>
      </c>
      <c r="E14" s="65"/>
      <c r="F14" s="79"/>
      <c r="G14" s="79"/>
      <c r="H14" s="79">
        <v>39392.43</v>
      </c>
    </row>
    <row r="15" s="73" customFormat="1" ht="22" customHeight="1" spans="1:8">
      <c r="A15" s="65">
        <v>2290402</v>
      </c>
      <c r="B15" s="65" t="s">
        <v>204</v>
      </c>
      <c r="C15" s="79">
        <v>39392.43</v>
      </c>
      <c r="D15" s="79">
        <v>39392.43</v>
      </c>
      <c r="E15" s="65"/>
      <c r="F15" s="79"/>
      <c r="G15" s="79"/>
      <c r="H15" s="79">
        <v>39392.43</v>
      </c>
    </row>
    <row r="16" s="73" customFormat="1" ht="22" customHeight="1" spans="1:8">
      <c r="A16" s="65">
        <v>22999</v>
      </c>
      <c r="B16" s="65" t="s">
        <v>201</v>
      </c>
      <c r="C16" s="79">
        <v>3484</v>
      </c>
      <c r="D16" s="79">
        <v>3484</v>
      </c>
      <c r="E16" s="83"/>
      <c r="F16" s="79"/>
      <c r="G16" s="79"/>
      <c r="H16" s="79">
        <v>3484</v>
      </c>
    </row>
    <row r="17" s="73" customFormat="1" ht="22" customHeight="1" spans="1:8">
      <c r="A17" s="65">
        <v>2299999</v>
      </c>
      <c r="B17" s="65" t="s">
        <v>201</v>
      </c>
      <c r="C17" s="79">
        <v>3484</v>
      </c>
      <c r="D17" s="79">
        <v>3484</v>
      </c>
      <c r="E17" s="65"/>
      <c r="F17" s="79"/>
      <c r="G17" s="79"/>
      <c r="H17" s="79">
        <v>3484</v>
      </c>
    </row>
  </sheetData>
  <mergeCells count="11">
    <mergeCell ref="A1:H1"/>
    <mergeCell ref="A2:F2"/>
    <mergeCell ref="G2:H2"/>
    <mergeCell ref="D3:G3"/>
    <mergeCell ref="E4:F4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selection activeCell="H9" sqref="H9"/>
    </sheetView>
  </sheetViews>
  <sheetFormatPr defaultColWidth="10" defaultRowHeight="13.5"/>
  <cols>
    <col min="1" max="3" width="4.99166666666667" customWidth="1"/>
    <col min="4" max="4" width="7.71666666666667" customWidth="1"/>
    <col min="5" max="5" width="40.8" customWidth="1"/>
    <col min="6" max="6" width="12.2666666666667" customWidth="1"/>
    <col min="7" max="7" width="9.65" customWidth="1"/>
    <col min="8" max="8" width="11.475" customWidth="1"/>
    <col min="9" max="9" width="11.25" customWidth="1"/>
    <col min="10" max="10" width="10.8" customWidth="1"/>
    <col min="11" max="11" width="9.65" customWidth="1"/>
    <col min="12" max="12" width="11.925" customWidth="1"/>
    <col min="13" max="13" width="11.125" customWidth="1"/>
    <col min="14" max="14" width="9.09166666666667" customWidth="1"/>
    <col min="15" max="15" width="10.3333333333333" customWidth="1"/>
    <col min="16" max="16" width="9.88333333333333" customWidth="1"/>
    <col min="17" max="17" width="10.5666666666667" customWidth="1"/>
    <col min="18" max="18" width="8.63333333333333" customWidth="1"/>
    <col min="19" max="19" width="10" customWidth="1"/>
    <col min="20" max="20" width="9.09166666666667" customWidth="1"/>
    <col min="21" max="22" width="9.76666666666667" customWidth="1"/>
  </cols>
  <sheetData>
    <row r="1" ht="39" customHeight="1" spans="1:20">
      <c r="A1" s="82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="16" customFormat="1" ht="24.15" customHeight="1" spans="1:20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9" t="s">
        <v>30</v>
      </c>
      <c r="T2" s="29"/>
    </row>
    <row r="3" s="16" customFormat="1" ht="27.6" customHeight="1" spans="1:20">
      <c r="A3" s="20" t="s">
        <v>152</v>
      </c>
      <c r="B3" s="20"/>
      <c r="C3" s="20"/>
      <c r="D3" s="20" t="s">
        <v>205</v>
      </c>
      <c r="E3" s="20" t="s">
        <v>206</v>
      </c>
      <c r="F3" s="20" t="s">
        <v>207</v>
      </c>
      <c r="G3" s="20" t="s">
        <v>208</v>
      </c>
      <c r="H3" s="20" t="s">
        <v>209</v>
      </c>
      <c r="I3" s="20" t="s">
        <v>210</v>
      </c>
      <c r="J3" s="20" t="s">
        <v>211</v>
      </c>
      <c r="K3" s="20" t="s">
        <v>212</v>
      </c>
      <c r="L3" s="20" t="s">
        <v>213</v>
      </c>
      <c r="M3" s="20" t="s">
        <v>214</v>
      </c>
      <c r="N3" s="20" t="s">
        <v>215</v>
      </c>
      <c r="O3" s="20" t="s">
        <v>216</v>
      </c>
      <c r="P3" s="20" t="s">
        <v>217</v>
      </c>
      <c r="Q3" s="20" t="s">
        <v>218</v>
      </c>
      <c r="R3" s="20" t="s">
        <v>219</v>
      </c>
      <c r="S3" s="20" t="s">
        <v>220</v>
      </c>
      <c r="T3" s="20" t="s">
        <v>201</v>
      </c>
    </row>
    <row r="4" s="16" customFormat="1" ht="19.8" customHeight="1" spans="1:20">
      <c r="A4" s="20" t="s">
        <v>160</v>
      </c>
      <c r="B4" s="20" t="s">
        <v>161</v>
      </c>
      <c r="C4" s="20" t="s">
        <v>162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="16" customFormat="1" ht="21" customHeight="1" spans="1:20">
      <c r="A5" s="62"/>
      <c r="B5" s="62"/>
      <c r="C5" s="62"/>
      <c r="D5" s="62"/>
      <c r="E5" s="61" t="s">
        <v>133</v>
      </c>
      <c r="F5" s="63">
        <f t="shared" ref="F5:F16" si="0">H5+I5+J5+M5</f>
        <v>63249.41</v>
      </c>
      <c r="G5" s="63"/>
      <c r="H5" s="63">
        <f>H6+H12</f>
        <v>920.72</v>
      </c>
      <c r="I5" s="63">
        <f>I6+I12</f>
        <v>42396.16</v>
      </c>
      <c r="J5" s="63">
        <f>J6+J12</f>
        <v>1168.56</v>
      </c>
      <c r="K5" s="63"/>
      <c r="L5" s="63"/>
      <c r="M5" s="63">
        <f>M6+M12</f>
        <v>18763.97</v>
      </c>
      <c r="N5" s="63"/>
      <c r="O5" s="63"/>
      <c r="P5" s="63"/>
      <c r="Q5" s="63"/>
      <c r="R5" s="63"/>
      <c r="S5" s="63"/>
      <c r="T5" s="63"/>
    </row>
    <row r="6" s="16" customFormat="1" ht="21" customHeight="1" spans="1:20">
      <c r="A6" s="74">
        <v>212</v>
      </c>
      <c r="B6" s="75"/>
      <c r="C6" s="75"/>
      <c r="D6" s="76">
        <v>212</v>
      </c>
      <c r="E6" s="76" t="s">
        <v>184</v>
      </c>
      <c r="F6" s="77">
        <f t="shared" si="0"/>
        <v>20372.98</v>
      </c>
      <c r="G6" s="77"/>
      <c r="H6" s="77">
        <f>H7+H10</f>
        <v>920.72</v>
      </c>
      <c r="I6" s="77">
        <f>I7+I10</f>
        <v>3003.73</v>
      </c>
      <c r="J6" s="77">
        <f>J7+J10</f>
        <v>422.56</v>
      </c>
      <c r="K6" s="77"/>
      <c r="L6" s="77"/>
      <c r="M6" s="77">
        <f>M7+M10</f>
        <v>16025.97</v>
      </c>
      <c r="N6" s="77"/>
      <c r="O6" s="77"/>
      <c r="P6" s="77"/>
      <c r="Q6" s="77"/>
      <c r="R6" s="77"/>
      <c r="S6" s="77"/>
      <c r="T6" s="77"/>
    </row>
    <row r="7" s="16" customFormat="1" ht="21" customHeight="1" spans="1:20">
      <c r="A7" s="78">
        <v>212</v>
      </c>
      <c r="B7" s="183" t="s">
        <v>168</v>
      </c>
      <c r="C7" s="62"/>
      <c r="D7" s="65">
        <v>21208</v>
      </c>
      <c r="E7" s="65" t="s">
        <v>185</v>
      </c>
      <c r="F7" s="66">
        <f t="shared" si="0"/>
        <v>19967.95</v>
      </c>
      <c r="G7" s="66"/>
      <c r="H7" s="66">
        <f>H8+H9</f>
        <v>515.69</v>
      </c>
      <c r="I7" s="66">
        <f>I8+I9</f>
        <v>3003.73</v>
      </c>
      <c r="J7" s="66">
        <f>J8+J9</f>
        <v>422.56</v>
      </c>
      <c r="K7" s="66"/>
      <c r="L7" s="66"/>
      <c r="M7" s="66">
        <f>M8+M9</f>
        <v>16025.97</v>
      </c>
      <c r="N7" s="66"/>
      <c r="O7" s="66"/>
      <c r="P7" s="66"/>
      <c r="Q7" s="66"/>
      <c r="R7" s="66"/>
      <c r="S7" s="66"/>
      <c r="T7" s="66"/>
    </row>
    <row r="8" s="72" customFormat="1" ht="21" customHeight="1" spans="1:23">
      <c r="A8" s="78">
        <v>212</v>
      </c>
      <c r="B8" s="183" t="s">
        <v>168</v>
      </c>
      <c r="C8" s="183" t="s">
        <v>164</v>
      </c>
      <c r="D8" s="65">
        <v>2120803</v>
      </c>
      <c r="E8" s="65" t="s">
        <v>186</v>
      </c>
      <c r="F8" s="66">
        <f t="shared" si="0"/>
        <v>97.72</v>
      </c>
      <c r="G8" s="79"/>
      <c r="H8" s="79"/>
      <c r="I8" s="79">
        <v>97.72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3"/>
      <c r="V8" s="73"/>
      <c r="W8" s="73"/>
    </row>
    <row r="9" s="72" customFormat="1" ht="21" customHeight="1" spans="1:23">
      <c r="A9" s="78">
        <v>212</v>
      </c>
      <c r="B9" s="183" t="s">
        <v>168</v>
      </c>
      <c r="C9" s="183" t="s">
        <v>187</v>
      </c>
      <c r="D9" s="65">
        <v>2120899</v>
      </c>
      <c r="E9" s="65" t="s">
        <v>188</v>
      </c>
      <c r="F9" s="66">
        <f t="shared" si="0"/>
        <v>19870.23</v>
      </c>
      <c r="G9" s="79"/>
      <c r="H9" s="66">
        <v>515.69</v>
      </c>
      <c r="I9" s="66">
        <v>2906.01</v>
      </c>
      <c r="J9" s="66">
        <v>422.56</v>
      </c>
      <c r="K9" s="79"/>
      <c r="L9" s="66"/>
      <c r="M9" s="66">
        <f>18763.97-2738</f>
        <v>16025.97</v>
      </c>
      <c r="N9" s="66"/>
      <c r="O9" s="66"/>
      <c r="P9" s="66"/>
      <c r="Q9" s="66"/>
      <c r="R9" s="66"/>
      <c r="S9" s="79"/>
      <c r="T9" s="79"/>
      <c r="U9" s="73"/>
      <c r="V9" s="73"/>
      <c r="W9" s="73"/>
    </row>
    <row r="10" s="72" customFormat="1" ht="21" customHeight="1" spans="1:23">
      <c r="A10" s="78">
        <v>212</v>
      </c>
      <c r="B10" s="78">
        <v>14</v>
      </c>
      <c r="C10" s="78"/>
      <c r="D10" s="65">
        <v>21214</v>
      </c>
      <c r="E10" s="83" t="s">
        <v>189</v>
      </c>
      <c r="F10" s="66">
        <f t="shared" si="0"/>
        <v>405.03</v>
      </c>
      <c r="G10" s="79"/>
      <c r="H10" s="79">
        <v>405.03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3"/>
      <c r="V10" s="73"/>
      <c r="W10" s="73"/>
    </row>
    <row r="11" s="72" customFormat="1" ht="21" customHeight="1" spans="1:23">
      <c r="A11" s="78">
        <v>212</v>
      </c>
      <c r="B11" s="78">
        <v>14</v>
      </c>
      <c r="C11" s="183" t="s">
        <v>190</v>
      </c>
      <c r="D11" s="65">
        <v>2121401</v>
      </c>
      <c r="E11" s="65" t="s">
        <v>191</v>
      </c>
      <c r="F11" s="66">
        <f t="shared" si="0"/>
        <v>405.03</v>
      </c>
      <c r="G11" s="79"/>
      <c r="H11" s="79">
        <v>405.03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3"/>
      <c r="V11" s="73"/>
      <c r="W11" s="73"/>
    </row>
    <row r="12" s="72" customFormat="1" ht="21" customHeight="1" spans="1:23">
      <c r="A12" s="74">
        <v>229</v>
      </c>
      <c r="B12" s="74"/>
      <c r="C12" s="74"/>
      <c r="D12" s="76">
        <v>229</v>
      </c>
      <c r="E12" s="76" t="s">
        <v>201</v>
      </c>
      <c r="F12" s="77">
        <f t="shared" si="0"/>
        <v>42876.43</v>
      </c>
      <c r="G12" s="77"/>
      <c r="H12" s="77"/>
      <c r="I12" s="77">
        <f>I13+I15</f>
        <v>39392.43</v>
      </c>
      <c r="J12" s="77">
        <f>J13+J15</f>
        <v>746</v>
      </c>
      <c r="K12" s="77"/>
      <c r="L12" s="77"/>
      <c r="M12" s="77">
        <f>M13+M15</f>
        <v>2738</v>
      </c>
      <c r="N12" s="77"/>
      <c r="O12" s="77"/>
      <c r="P12" s="77"/>
      <c r="Q12" s="77"/>
      <c r="R12" s="77"/>
      <c r="S12" s="77"/>
      <c r="T12" s="77"/>
      <c r="U12" s="73"/>
      <c r="V12" s="73"/>
      <c r="W12" s="73"/>
    </row>
    <row r="13" s="72" customFormat="1" ht="21" customHeight="1" spans="1:23">
      <c r="A13" s="78">
        <v>229</v>
      </c>
      <c r="B13" s="183" t="s">
        <v>202</v>
      </c>
      <c r="C13" s="78"/>
      <c r="D13" s="65">
        <v>22904</v>
      </c>
      <c r="E13" s="65" t="s">
        <v>203</v>
      </c>
      <c r="F13" s="79">
        <f t="shared" si="0"/>
        <v>39392.43</v>
      </c>
      <c r="G13" s="79"/>
      <c r="H13" s="81"/>
      <c r="I13" s="66">
        <v>39392.43</v>
      </c>
      <c r="J13" s="81"/>
      <c r="K13" s="79"/>
      <c r="L13" s="81"/>
      <c r="M13" s="81"/>
      <c r="N13" s="81"/>
      <c r="O13" s="66"/>
      <c r="P13" s="81"/>
      <c r="Q13" s="81"/>
      <c r="R13" s="81"/>
      <c r="S13" s="81"/>
      <c r="T13" s="81"/>
      <c r="U13" s="73"/>
      <c r="V13" s="73"/>
      <c r="W13" s="73"/>
    </row>
    <row r="14" s="73" customFormat="1" ht="21" customHeight="1" spans="1:20">
      <c r="A14" s="78">
        <v>229</v>
      </c>
      <c r="B14" s="183" t="s">
        <v>202</v>
      </c>
      <c r="C14" s="183" t="s">
        <v>181</v>
      </c>
      <c r="D14" s="65">
        <v>2290402</v>
      </c>
      <c r="E14" s="65" t="s">
        <v>204</v>
      </c>
      <c r="F14" s="79">
        <f t="shared" si="0"/>
        <v>39392.43</v>
      </c>
      <c r="G14" s="79"/>
      <c r="H14" s="81"/>
      <c r="I14" s="66">
        <v>39392.43</v>
      </c>
      <c r="J14" s="81"/>
      <c r="K14" s="79"/>
      <c r="L14" s="81"/>
      <c r="M14" s="81"/>
      <c r="N14" s="81"/>
      <c r="O14" s="66"/>
      <c r="P14" s="81"/>
      <c r="Q14" s="81"/>
      <c r="R14" s="81"/>
      <c r="S14" s="81"/>
      <c r="T14" s="81"/>
    </row>
    <row r="15" s="73" customFormat="1" ht="21" customHeight="1" spans="1:20">
      <c r="A15" s="78">
        <v>229</v>
      </c>
      <c r="B15" s="78">
        <v>99</v>
      </c>
      <c r="C15" s="78"/>
      <c r="D15" s="65">
        <v>22999</v>
      </c>
      <c r="E15" s="83" t="s">
        <v>201</v>
      </c>
      <c r="F15" s="79">
        <f t="shared" si="0"/>
        <v>3484</v>
      </c>
      <c r="G15" s="79"/>
      <c r="H15" s="81"/>
      <c r="I15" s="66"/>
      <c r="J15" s="66">
        <v>746</v>
      </c>
      <c r="K15" s="79"/>
      <c r="L15" s="81"/>
      <c r="M15" s="66">
        <v>2738</v>
      </c>
      <c r="N15" s="81"/>
      <c r="O15" s="66"/>
      <c r="P15" s="66"/>
      <c r="Q15" s="81"/>
      <c r="R15" s="66"/>
      <c r="S15" s="81"/>
      <c r="T15" s="81"/>
    </row>
    <row r="16" s="73" customFormat="1" ht="21" customHeight="1" spans="1:20">
      <c r="A16" s="78">
        <v>229</v>
      </c>
      <c r="B16" s="78">
        <v>99</v>
      </c>
      <c r="C16" s="78">
        <v>99</v>
      </c>
      <c r="D16" s="65">
        <v>2299999</v>
      </c>
      <c r="E16" s="65" t="s">
        <v>201</v>
      </c>
      <c r="F16" s="79">
        <f t="shared" si="0"/>
        <v>3484</v>
      </c>
      <c r="G16" s="79"/>
      <c r="H16" s="81"/>
      <c r="I16" s="66"/>
      <c r="J16" s="66">
        <v>746</v>
      </c>
      <c r="K16" s="79"/>
      <c r="L16" s="81"/>
      <c r="M16" s="66">
        <v>2738</v>
      </c>
      <c r="N16" s="81"/>
      <c r="O16" s="66"/>
      <c r="P16" s="66"/>
      <c r="Q16" s="81"/>
      <c r="R16" s="66"/>
      <c r="S16" s="81"/>
      <c r="T16" s="81"/>
    </row>
  </sheetData>
  <mergeCells count="21">
    <mergeCell ref="A1:T1"/>
    <mergeCell ref="A2:R2"/>
    <mergeCell ref="S2:T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C14 C11 C8:C9 B7:B9 B13:B1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selection activeCell="H22" sqref="H22"/>
    </sheetView>
  </sheetViews>
  <sheetFormatPr defaultColWidth="10" defaultRowHeight="13.5"/>
  <cols>
    <col min="1" max="1" width="3.8" customWidth="1"/>
    <col min="2" max="3" width="3.93333333333333" customWidth="1"/>
    <col min="4" max="4" width="8.29166666666667" customWidth="1"/>
    <col min="5" max="5" width="41.5833333333333" customWidth="1"/>
    <col min="6" max="6" width="11.0166666666667" customWidth="1"/>
    <col min="7" max="10" width="9.79166666666667" customWidth="1"/>
    <col min="11" max="11" width="13.625" customWidth="1"/>
    <col min="12" max="12" width="12.875" customWidth="1"/>
    <col min="13" max="13" width="11.125" customWidth="1"/>
    <col min="14" max="14" width="9.79166666666667" customWidth="1"/>
    <col min="15" max="15" width="11.0416666666667" customWidth="1"/>
    <col min="16" max="16" width="9.79166666666667" customWidth="1"/>
    <col min="17" max="17" width="9" customWidth="1"/>
    <col min="18" max="18" width="10.75" customWidth="1"/>
    <col min="19" max="19" width="9.375" customWidth="1"/>
    <col min="20" max="20" width="8.05833333333333" customWidth="1"/>
    <col min="21" max="22" width="9.76666666666667" customWidth="1"/>
  </cols>
  <sheetData>
    <row r="1" ht="41" customHeight="1" spans="1:20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="16" customFormat="1" ht="29" customHeight="1" spans="1:20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9" t="s">
        <v>30</v>
      </c>
      <c r="Q2" s="29"/>
      <c r="R2" s="29"/>
      <c r="S2" s="29"/>
      <c r="T2" s="29"/>
    </row>
    <row r="3" s="16" customFormat="1" ht="29.3" customHeight="1" spans="1:20">
      <c r="A3" s="61" t="s">
        <v>152</v>
      </c>
      <c r="B3" s="61"/>
      <c r="C3" s="61"/>
      <c r="D3" s="61" t="s">
        <v>205</v>
      </c>
      <c r="E3" s="61" t="s">
        <v>206</v>
      </c>
      <c r="F3" s="61" t="s">
        <v>221</v>
      </c>
      <c r="G3" s="61" t="s">
        <v>155</v>
      </c>
      <c r="H3" s="61"/>
      <c r="I3" s="61"/>
      <c r="J3" s="61"/>
      <c r="K3" s="61" t="s">
        <v>156</v>
      </c>
      <c r="L3" s="61"/>
      <c r="M3" s="61"/>
      <c r="N3" s="61"/>
      <c r="O3" s="61"/>
      <c r="P3" s="61"/>
      <c r="Q3" s="61"/>
      <c r="R3" s="61"/>
      <c r="S3" s="61"/>
      <c r="T3" s="61"/>
    </row>
    <row r="4" s="16" customFormat="1" ht="50" customHeight="1" spans="1:20">
      <c r="A4" s="61" t="s">
        <v>160</v>
      </c>
      <c r="B4" s="61" t="s">
        <v>161</v>
      </c>
      <c r="C4" s="61" t="s">
        <v>162</v>
      </c>
      <c r="D4" s="61"/>
      <c r="E4" s="61"/>
      <c r="F4" s="61"/>
      <c r="G4" s="61" t="s">
        <v>133</v>
      </c>
      <c r="H4" s="61" t="s">
        <v>222</v>
      </c>
      <c r="I4" s="61" t="s">
        <v>223</v>
      </c>
      <c r="J4" s="61" t="s">
        <v>216</v>
      </c>
      <c r="K4" s="61" t="s">
        <v>133</v>
      </c>
      <c r="L4" s="61" t="s">
        <v>225</v>
      </c>
      <c r="M4" s="61" t="s">
        <v>226</v>
      </c>
      <c r="N4" s="61" t="s">
        <v>218</v>
      </c>
      <c r="O4" s="61" t="s">
        <v>227</v>
      </c>
      <c r="P4" s="61" t="s">
        <v>228</v>
      </c>
      <c r="Q4" s="61" t="s">
        <v>229</v>
      </c>
      <c r="R4" s="61" t="s">
        <v>214</v>
      </c>
      <c r="S4" s="61" t="s">
        <v>217</v>
      </c>
      <c r="T4" s="61" t="s">
        <v>201</v>
      </c>
    </row>
    <row r="5" s="16" customFormat="1" ht="21" customHeight="1" spans="1:20">
      <c r="A5" s="62"/>
      <c r="B5" s="62"/>
      <c r="C5" s="62"/>
      <c r="D5" s="62"/>
      <c r="E5" s="61" t="s">
        <v>133</v>
      </c>
      <c r="F5" s="63">
        <f>F6+F12</f>
        <v>63249.41</v>
      </c>
      <c r="G5" s="63">
        <v>0</v>
      </c>
      <c r="H5" s="63">
        <v>0</v>
      </c>
      <c r="I5" s="63">
        <v>0</v>
      </c>
      <c r="J5" s="63">
        <v>0</v>
      </c>
      <c r="K5" s="63">
        <f t="shared" ref="G5:T5" si="0">K6+K12</f>
        <v>63249.41</v>
      </c>
      <c r="L5" s="63">
        <f t="shared" si="0"/>
        <v>920.72</v>
      </c>
      <c r="M5" s="63">
        <f t="shared" si="0"/>
        <v>0</v>
      </c>
      <c r="N5" s="63">
        <f t="shared" si="0"/>
        <v>0</v>
      </c>
      <c r="O5" s="63">
        <f t="shared" si="0"/>
        <v>42396.16</v>
      </c>
      <c r="P5" s="63">
        <f t="shared" si="0"/>
        <v>1168.56</v>
      </c>
      <c r="Q5" s="63">
        <f t="shared" si="0"/>
        <v>0</v>
      </c>
      <c r="R5" s="63">
        <f t="shared" si="0"/>
        <v>18763.97</v>
      </c>
      <c r="S5" s="63">
        <f t="shared" si="0"/>
        <v>0</v>
      </c>
      <c r="T5" s="63">
        <f t="shared" si="0"/>
        <v>0</v>
      </c>
    </row>
    <row r="6" s="16" customFormat="1" ht="21" customHeight="1" spans="1:20">
      <c r="A6" s="74">
        <v>212</v>
      </c>
      <c r="B6" s="75"/>
      <c r="C6" s="75"/>
      <c r="D6" s="76">
        <v>212</v>
      </c>
      <c r="E6" s="76" t="s">
        <v>184</v>
      </c>
      <c r="F6" s="77">
        <f>F7+F10</f>
        <v>20372.98</v>
      </c>
      <c r="G6" s="77"/>
      <c r="H6" s="77"/>
      <c r="I6" s="77"/>
      <c r="J6" s="77"/>
      <c r="K6" s="77">
        <f>K7+K10</f>
        <v>20372.98</v>
      </c>
      <c r="L6" s="77">
        <f>L7+L10</f>
        <v>920.72</v>
      </c>
      <c r="M6" s="77"/>
      <c r="N6" s="77"/>
      <c r="O6" s="77">
        <f>O7+O10</f>
        <v>3003.73</v>
      </c>
      <c r="P6" s="77">
        <f>P7+P10</f>
        <v>422.56</v>
      </c>
      <c r="Q6" s="77"/>
      <c r="R6" s="77">
        <f>R7+R10</f>
        <v>16025.97</v>
      </c>
      <c r="S6" s="77"/>
      <c r="T6" s="77"/>
    </row>
    <row r="7" s="16" customFormat="1" ht="21" customHeight="1" spans="1:20">
      <c r="A7" s="78">
        <v>212</v>
      </c>
      <c r="B7" s="183" t="s">
        <v>168</v>
      </c>
      <c r="C7" s="62"/>
      <c r="D7" s="65">
        <v>21208</v>
      </c>
      <c r="E7" s="65" t="s">
        <v>185</v>
      </c>
      <c r="F7" s="66">
        <f>F8+F9</f>
        <v>19967.95</v>
      </c>
      <c r="G7" s="66"/>
      <c r="H7" s="66"/>
      <c r="I7" s="66"/>
      <c r="J7" s="66"/>
      <c r="K7" s="66">
        <f>K8+K9</f>
        <v>19967.95</v>
      </c>
      <c r="L7" s="66">
        <f>L8+L9</f>
        <v>515.69</v>
      </c>
      <c r="M7" s="66"/>
      <c r="N7" s="66"/>
      <c r="O7" s="66">
        <f>O8+O9</f>
        <v>3003.73</v>
      </c>
      <c r="P7" s="66">
        <f>P8+P9</f>
        <v>422.56</v>
      </c>
      <c r="Q7" s="66"/>
      <c r="R7" s="66">
        <f>R8+R9</f>
        <v>16025.97</v>
      </c>
      <c r="S7" s="66"/>
      <c r="T7" s="66"/>
    </row>
    <row r="8" s="72" customFormat="1" ht="21" customHeight="1" spans="1:23">
      <c r="A8" s="78">
        <v>212</v>
      </c>
      <c r="B8" s="183" t="s">
        <v>168</v>
      </c>
      <c r="C8" s="183" t="s">
        <v>164</v>
      </c>
      <c r="D8" s="65">
        <v>2120803</v>
      </c>
      <c r="E8" s="65" t="s">
        <v>186</v>
      </c>
      <c r="F8" s="79">
        <f t="shared" ref="F8:F13" si="1">G8+K8</f>
        <v>97.72</v>
      </c>
      <c r="G8" s="79"/>
      <c r="H8" s="79"/>
      <c r="I8" s="79"/>
      <c r="J8" s="79"/>
      <c r="K8" s="79">
        <f t="shared" ref="K8:K13" si="2">SUM(L8:T8)</f>
        <v>97.72</v>
      </c>
      <c r="L8" s="79"/>
      <c r="M8" s="79"/>
      <c r="N8" s="79"/>
      <c r="O8" s="79">
        <v>97.72</v>
      </c>
      <c r="P8" s="79"/>
      <c r="Q8" s="79"/>
      <c r="R8" s="79"/>
      <c r="S8" s="79"/>
      <c r="T8" s="79"/>
      <c r="U8" s="73"/>
      <c r="V8" s="73"/>
      <c r="W8" s="73"/>
    </row>
    <row r="9" s="72" customFormat="1" ht="21" customHeight="1" spans="1:23">
      <c r="A9" s="78">
        <v>212</v>
      </c>
      <c r="B9" s="183" t="s">
        <v>168</v>
      </c>
      <c r="C9" s="183" t="s">
        <v>187</v>
      </c>
      <c r="D9" s="65">
        <v>2120899</v>
      </c>
      <c r="E9" s="65" t="s">
        <v>188</v>
      </c>
      <c r="F9" s="79">
        <f t="shared" si="1"/>
        <v>19870.23</v>
      </c>
      <c r="G9" s="79"/>
      <c r="H9" s="79"/>
      <c r="I9" s="79"/>
      <c r="J9" s="79"/>
      <c r="K9" s="79">
        <f t="shared" si="2"/>
        <v>19870.23</v>
      </c>
      <c r="L9" s="66">
        <v>515.69</v>
      </c>
      <c r="M9" s="66"/>
      <c r="N9" s="66"/>
      <c r="O9" s="66">
        <v>2906.01</v>
      </c>
      <c r="P9" s="66">
        <v>422.56</v>
      </c>
      <c r="Q9" s="66"/>
      <c r="R9" s="66">
        <f>18763.97-2738</f>
        <v>16025.97</v>
      </c>
      <c r="S9" s="79"/>
      <c r="T9" s="79"/>
      <c r="U9" s="73"/>
      <c r="V9" s="73"/>
      <c r="W9" s="73"/>
    </row>
    <row r="10" s="72" customFormat="1" ht="21" customHeight="1" spans="1:23">
      <c r="A10" s="78">
        <v>212</v>
      </c>
      <c r="B10" s="78">
        <v>14</v>
      </c>
      <c r="C10" s="78"/>
      <c r="D10" s="65">
        <v>21214</v>
      </c>
      <c r="E10" s="80" t="s">
        <v>189</v>
      </c>
      <c r="F10" s="79">
        <f t="shared" si="1"/>
        <v>405.03</v>
      </c>
      <c r="G10" s="79"/>
      <c r="H10" s="79"/>
      <c r="I10" s="79"/>
      <c r="J10" s="79"/>
      <c r="K10" s="79">
        <f t="shared" si="2"/>
        <v>405.03</v>
      </c>
      <c r="L10" s="79">
        <v>405.03</v>
      </c>
      <c r="M10" s="79"/>
      <c r="N10" s="79"/>
      <c r="O10" s="79"/>
      <c r="P10" s="79"/>
      <c r="Q10" s="79"/>
      <c r="R10" s="79"/>
      <c r="S10" s="79"/>
      <c r="T10" s="79"/>
      <c r="U10" s="73"/>
      <c r="V10" s="73"/>
      <c r="W10" s="73"/>
    </row>
    <row r="11" s="72" customFormat="1" ht="21" customHeight="1" spans="1:23">
      <c r="A11" s="78">
        <v>212</v>
      </c>
      <c r="B11" s="78">
        <v>14</v>
      </c>
      <c r="C11" s="183" t="s">
        <v>190</v>
      </c>
      <c r="D11" s="65">
        <v>2121401</v>
      </c>
      <c r="E11" s="65" t="s">
        <v>191</v>
      </c>
      <c r="F11" s="79">
        <f t="shared" ref="F11:F16" si="3">G11+K11</f>
        <v>405.03</v>
      </c>
      <c r="G11" s="79"/>
      <c r="H11" s="79"/>
      <c r="I11" s="79"/>
      <c r="J11" s="79"/>
      <c r="K11" s="79">
        <f t="shared" ref="K11:K16" si="4">SUM(L11:T11)</f>
        <v>405.03</v>
      </c>
      <c r="L11" s="79">
        <v>405.03</v>
      </c>
      <c r="M11" s="79"/>
      <c r="N11" s="79"/>
      <c r="O11" s="79"/>
      <c r="P11" s="79"/>
      <c r="Q11" s="79"/>
      <c r="R11" s="79"/>
      <c r="S11" s="79"/>
      <c r="T11" s="79"/>
      <c r="U11" s="73"/>
      <c r="V11" s="73"/>
      <c r="W11" s="73"/>
    </row>
    <row r="12" s="72" customFormat="1" ht="21" customHeight="1" spans="1:23">
      <c r="A12" s="74">
        <v>229</v>
      </c>
      <c r="B12" s="74"/>
      <c r="C12" s="74"/>
      <c r="D12" s="76">
        <v>229</v>
      </c>
      <c r="E12" s="76" t="s">
        <v>201</v>
      </c>
      <c r="F12" s="77">
        <f>F13+F15</f>
        <v>42876.43</v>
      </c>
      <c r="G12" s="77"/>
      <c r="H12" s="77"/>
      <c r="I12" s="77"/>
      <c r="J12" s="77"/>
      <c r="K12" s="77">
        <f>K13+K15</f>
        <v>42876.43</v>
      </c>
      <c r="L12" s="77"/>
      <c r="M12" s="77"/>
      <c r="N12" s="77"/>
      <c r="O12" s="77">
        <f>O13+O15</f>
        <v>39392.43</v>
      </c>
      <c r="P12" s="77">
        <f>P13+P15</f>
        <v>746</v>
      </c>
      <c r="Q12" s="77"/>
      <c r="R12" s="77">
        <f>R13+R15</f>
        <v>2738</v>
      </c>
      <c r="S12" s="77"/>
      <c r="T12" s="77"/>
      <c r="U12" s="73"/>
      <c r="V12" s="73"/>
      <c r="W12" s="73"/>
    </row>
    <row r="13" s="72" customFormat="1" ht="21" customHeight="1" spans="1:23">
      <c r="A13" s="78">
        <v>229</v>
      </c>
      <c r="B13" s="183" t="s">
        <v>202</v>
      </c>
      <c r="C13" s="78"/>
      <c r="D13" s="65">
        <v>22904</v>
      </c>
      <c r="E13" s="65" t="s">
        <v>203</v>
      </c>
      <c r="F13" s="79">
        <f t="shared" si="1"/>
        <v>39392.43</v>
      </c>
      <c r="G13" s="79"/>
      <c r="H13" s="81"/>
      <c r="I13" s="81"/>
      <c r="J13" s="81"/>
      <c r="K13" s="79">
        <f t="shared" si="2"/>
        <v>39392.43</v>
      </c>
      <c r="L13" s="81"/>
      <c r="M13" s="81"/>
      <c r="N13" s="81"/>
      <c r="O13" s="66">
        <v>39392.43</v>
      </c>
      <c r="P13" s="81"/>
      <c r="Q13" s="81"/>
      <c r="R13" s="81"/>
      <c r="S13" s="81"/>
      <c r="T13" s="81"/>
      <c r="U13" s="73"/>
      <c r="V13" s="73"/>
      <c r="W13" s="73"/>
    </row>
    <row r="14" s="73" customFormat="1" ht="21" customHeight="1" spans="1:20">
      <c r="A14" s="78">
        <v>229</v>
      </c>
      <c r="B14" s="183" t="s">
        <v>202</v>
      </c>
      <c r="C14" s="183" t="s">
        <v>181</v>
      </c>
      <c r="D14" s="65">
        <v>2290402</v>
      </c>
      <c r="E14" s="65" t="s">
        <v>204</v>
      </c>
      <c r="F14" s="79">
        <f t="shared" si="3"/>
        <v>39392.43</v>
      </c>
      <c r="G14" s="79"/>
      <c r="H14" s="81"/>
      <c r="I14" s="81"/>
      <c r="J14" s="81"/>
      <c r="K14" s="79">
        <f t="shared" si="4"/>
        <v>39392.43</v>
      </c>
      <c r="L14" s="81"/>
      <c r="M14" s="81"/>
      <c r="N14" s="81"/>
      <c r="O14" s="66">
        <v>39392.43</v>
      </c>
      <c r="P14" s="81"/>
      <c r="Q14" s="81"/>
      <c r="R14" s="81"/>
      <c r="S14" s="81"/>
      <c r="T14" s="81"/>
    </row>
    <row r="15" s="73" customFormat="1" ht="21" customHeight="1" spans="1:20">
      <c r="A15" s="78">
        <v>229</v>
      </c>
      <c r="B15" s="78">
        <v>99</v>
      </c>
      <c r="C15" s="78"/>
      <c r="D15" s="65">
        <v>22999</v>
      </c>
      <c r="E15" s="80" t="s">
        <v>201</v>
      </c>
      <c r="F15" s="79">
        <f t="shared" si="3"/>
        <v>3484</v>
      </c>
      <c r="G15" s="79"/>
      <c r="H15" s="81"/>
      <c r="I15" s="81"/>
      <c r="J15" s="81"/>
      <c r="K15" s="79">
        <f t="shared" si="4"/>
        <v>3484</v>
      </c>
      <c r="L15" s="81"/>
      <c r="M15" s="81"/>
      <c r="N15" s="81"/>
      <c r="O15" s="66"/>
      <c r="P15" s="66">
        <v>746</v>
      </c>
      <c r="Q15" s="81"/>
      <c r="R15" s="66">
        <v>2738</v>
      </c>
      <c r="S15" s="81"/>
      <c r="T15" s="81"/>
    </row>
    <row r="16" s="73" customFormat="1" ht="21" customHeight="1" spans="1:20">
      <c r="A16" s="78">
        <v>229</v>
      </c>
      <c r="B16" s="78">
        <v>99</v>
      </c>
      <c r="C16" s="78">
        <v>99</v>
      </c>
      <c r="D16" s="65">
        <v>2299999</v>
      </c>
      <c r="E16" s="65" t="s">
        <v>201</v>
      </c>
      <c r="F16" s="79">
        <f t="shared" si="3"/>
        <v>3484</v>
      </c>
      <c r="G16" s="79"/>
      <c r="H16" s="81"/>
      <c r="I16" s="81"/>
      <c r="J16" s="81"/>
      <c r="K16" s="79">
        <f t="shared" si="4"/>
        <v>3484</v>
      </c>
      <c r="L16" s="81"/>
      <c r="M16" s="81"/>
      <c r="N16" s="81"/>
      <c r="O16" s="66"/>
      <c r="P16" s="66">
        <v>746</v>
      </c>
      <c r="Q16" s="81"/>
      <c r="R16" s="66">
        <v>2738</v>
      </c>
      <c r="S16" s="81"/>
      <c r="T16" s="81"/>
    </row>
  </sheetData>
  <mergeCells count="9">
    <mergeCell ref="A1:T1"/>
    <mergeCell ref="A2:O2"/>
    <mergeCell ref="P2:T2"/>
    <mergeCell ref="A3:C3"/>
    <mergeCell ref="G3:J3"/>
    <mergeCell ref="K3:T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B13:C14 C11 C8:C9 A7:B9" numberStoredAsText="1"/>
    <ignoredError sqref="F12 K12 O12:P12 R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D10" sqref="D10"/>
    </sheetView>
  </sheetViews>
  <sheetFormatPr defaultColWidth="10" defaultRowHeight="13.5" outlineLevelCol="3"/>
  <cols>
    <col min="1" max="1" width="6.375" style="169" customWidth="1"/>
    <col min="2" max="2" width="9.90833333333333" style="169" customWidth="1"/>
    <col min="3" max="3" width="67.125" style="169" customWidth="1"/>
    <col min="4" max="4" width="53.75" style="169" customWidth="1"/>
    <col min="5" max="16384" width="10" style="169"/>
  </cols>
  <sheetData>
    <row r="1" ht="32.75" customHeight="1" spans="1:3">
      <c r="A1" s="170"/>
      <c r="B1" s="171" t="s">
        <v>3</v>
      </c>
      <c r="C1" s="171"/>
    </row>
    <row r="2" ht="25" customHeight="1" spans="2:3">
      <c r="B2" s="171"/>
      <c r="C2" s="171"/>
    </row>
    <row r="3" ht="31.05" customHeight="1" spans="2:3">
      <c r="B3" s="46" t="s">
        <v>4</v>
      </c>
      <c r="C3" s="46"/>
    </row>
    <row r="4" ht="32.55" customHeight="1" spans="2:4">
      <c r="B4" s="172">
        <v>1</v>
      </c>
      <c r="C4" s="173" t="s">
        <v>5</v>
      </c>
      <c r="D4" s="174"/>
    </row>
    <row r="5" ht="32.55" customHeight="1" spans="2:4">
      <c r="B5" s="172">
        <v>2</v>
      </c>
      <c r="C5" s="173" t="s">
        <v>6</v>
      </c>
      <c r="D5" s="174"/>
    </row>
    <row r="6" ht="32.55" customHeight="1" spans="2:4">
      <c r="B6" s="172">
        <v>3</v>
      </c>
      <c r="C6" s="173" t="s">
        <v>7</v>
      </c>
      <c r="D6" s="174"/>
    </row>
    <row r="7" ht="32.55" customHeight="1" spans="2:4">
      <c r="B7" s="172">
        <v>4</v>
      </c>
      <c r="C7" s="173" t="s">
        <v>8</v>
      </c>
      <c r="D7" s="174"/>
    </row>
    <row r="8" ht="32.55" customHeight="1" spans="2:4">
      <c r="B8" s="172">
        <v>5</v>
      </c>
      <c r="C8" s="173" t="s">
        <v>9</v>
      </c>
      <c r="D8" s="174"/>
    </row>
    <row r="9" ht="32.55" customHeight="1" spans="2:4">
      <c r="B9" s="172">
        <v>6</v>
      </c>
      <c r="C9" s="173" t="s">
        <v>10</v>
      </c>
      <c r="D9" s="174"/>
    </row>
    <row r="10" ht="32.55" customHeight="1" spans="2:4">
      <c r="B10" s="172">
        <v>7</v>
      </c>
      <c r="C10" s="173" t="s">
        <v>11</v>
      </c>
      <c r="D10" s="174"/>
    </row>
    <row r="11" ht="32.55" customHeight="1" spans="2:4">
      <c r="B11" s="172">
        <v>8</v>
      </c>
      <c r="C11" s="173" t="s">
        <v>12</v>
      </c>
      <c r="D11" s="174"/>
    </row>
    <row r="12" ht="32.55" customHeight="1" spans="2:4">
      <c r="B12" s="172">
        <v>9</v>
      </c>
      <c r="C12" s="173" t="s">
        <v>13</v>
      </c>
      <c r="D12" s="174"/>
    </row>
    <row r="13" ht="32.55" customHeight="1" spans="2:4">
      <c r="B13" s="172">
        <v>10</v>
      </c>
      <c r="C13" s="173" t="s">
        <v>14</v>
      </c>
      <c r="D13" s="174"/>
    </row>
    <row r="14" ht="32.55" customHeight="1" spans="2:4">
      <c r="B14" s="172">
        <v>11</v>
      </c>
      <c r="C14" s="173" t="s">
        <v>15</v>
      </c>
      <c r="D14" s="174"/>
    </row>
    <row r="15" ht="32.55" customHeight="1" spans="2:4">
      <c r="B15" s="172">
        <v>12</v>
      </c>
      <c r="C15" s="173" t="s">
        <v>16</v>
      </c>
      <c r="D15" s="174"/>
    </row>
    <row r="16" ht="32.55" customHeight="1" spans="2:3">
      <c r="B16" s="172">
        <v>13</v>
      </c>
      <c r="C16" s="173" t="s">
        <v>17</v>
      </c>
    </row>
    <row r="17" ht="32.55" customHeight="1" spans="2:3">
      <c r="B17" s="172">
        <v>14</v>
      </c>
      <c r="C17" s="173" t="s">
        <v>18</v>
      </c>
    </row>
    <row r="18" ht="32.55" customHeight="1" spans="2:3">
      <c r="B18" s="172">
        <v>15</v>
      </c>
      <c r="C18" s="173" t="s">
        <v>19</v>
      </c>
    </row>
    <row r="19" ht="32.55" customHeight="1" spans="2:3">
      <c r="B19" s="172">
        <v>16</v>
      </c>
      <c r="C19" s="173" t="s">
        <v>20</v>
      </c>
    </row>
    <row r="20" ht="32.55" customHeight="1" spans="2:3">
      <c r="B20" s="172">
        <v>17</v>
      </c>
      <c r="C20" s="173" t="s">
        <v>21</v>
      </c>
    </row>
    <row r="21" ht="32.55" customHeight="1" spans="2:3">
      <c r="B21" s="172">
        <v>18</v>
      </c>
      <c r="C21" s="173" t="s">
        <v>22</v>
      </c>
    </row>
    <row r="22" ht="32.55" customHeight="1" spans="2:3">
      <c r="B22" s="172">
        <v>19</v>
      </c>
      <c r="C22" s="173" t="s">
        <v>23</v>
      </c>
    </row>
    <row r="23" ht="32.55" customHeight="1" spans="2:3">
      <c r="B23" s="172">
        <v>20</v>
      </c>
      <c r="C23" s="173" t="s">
        <v>24</v>
      </c>
    </row>
    <row r="24" ht="32.55" customHeight="1" spans="2:3">
      <c r="B24" s="172">
        <v>21</v>
      </c>
      <c r="C24" s="173" t="s">
        <v>25</v>
      </c>
    </row>
    <row r="25" ht="32.55" customHeight="1" spans="2:3">
      <c r="B25" s="175">
        <v>22</v>
      </c>
      <c r="C25" s="176" t="s">
        <v>26</v>
      </c>
    </row>
    <row r="26" ht="27" customHeight="1" spans="2:3">
      <c r="B26" s="177">
        <v>23</v>
      </c>
      <c r="C26" s="178" t="s">
        <v>27</v>
      </c>
    </row>
    <row r="27" ht="30" customHeight="1" spans="2:2">
      <c r="B27" s="169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G16" sqref="G16"/>
    </sheetView>
  </sheetViews>
  <sheetFormatPr defaultColWidth="10" defaultRowHeight="13.5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7.625" customWidth="1"/>
    <col min="7" max="7" width="15.3333333333333" customWidth="1"/>
    <col min="8" max="8" width="17.6416666666667" customWidth="1"/>
    <col min="9" max="9" width="9.76666666666667" customWidth="1"/>
  </cols>
  <sheetData>
    <row r="1" ht="38.8" customHeight="1" spans="1:8">
      <c r="A1" s="18" t="s">
        <v>318</v>
      </c>
      <c r="B1" s="18"/>
      <c r="C1" s="18"/>
      <c r="D1" s="18"/>
      <c r="E1" s="18"/>
      <c r="F1" s="18"/>
      <c r="G1" s="18"/>
      <c r="H1" s="18"/>
    </row>
    <row r="2" s="16" customFormat="1" ht="24.15" customHeight="1" spans="1:8">
      <c r="A2" s="19" t="s">
        <v>29</v>
      </c>
      <c r="B2" s="19"/>
      <c r="C2" s="19"/>
      <c r="D2" s="19"/>
      <c r="E2" s="19"/>
      <c r="F2" s="19"/>
      <c r="G2" s="19"/>
      <c r="H2" s="29" t="s">
        <v>30</v>
      </c>
    </row>
    <row r="3" s="16" customFormat="1" ht="27" customHeight="1" spans="1:8">
      <c r="A3" s="20" t="s">
        <v>153</v>
      </c>
      <c r="B3" s="20" t="s">
        <v>154</v>
      </c>
      <c r="C3" s="20" t="s">
        <v>133</v>
      </c>
      <c r="D3" s="20" t="s">
        <v>319</v>
      </c>
      <c r="E3" s="20"/>
      <c r="F3" s="20"/>
      <c r="G3" s="20"/>
      <c r="H3" s="20" t="s">
        <v>156</v>
      </c>
    </row>
    <row r="4" s="16" customFormat="1" ht="27" customHeight="1" spans="1:8">
      <c r="A4" s="20"/>
      <c r="B4" s="20"/>
      <c r="C4" s="20"/>
      <c r="D4" s="20" t="s">
        <v>135</v>
      </c>
      <c r="E4" s="20" t="s">
        <v>241</v>
      </c>
      <c r="F4" s="20"/>
      <c r="G4" s="20" t="s">
        <v>242</v>
      </c>
      <c r="H4" s="20"/>
    </row>
    <row r="5" s="16" customFormat="1" ht="27" customHeight="1" spans="1:8">
      <c r="A5" s="20"/>
      <c r="B5" s="20"/>
      <c r="C5" s="20"/>
      <c r="D5" s="20"/>
      <c r="E5" s="20" t="s">
        <v>222</v>
      </c>
      <c r="F5" s="20" t="s">
        <v>216</v>
      </c>
      <c r="G5" s="20"/>
      <c r="H5" s="20"/>
    </row>
    <row r="6" s="16" customFormat="1" ht="24" customHeight="1" spans="1:8">
      <c r="A6" s="68"/>
      <c r="B6" s="20" t="s">
        <v>133</v>
      </c>
      <c r="C6" s="69"/>
      <c r="D6" s="69"/>
      <c r="E6" s="69"/>
      <c r="F6" s="69"/>
      <c r="G6" s="69"/>
      <c r="H6" s="69"/>
    </row>
    <row r="7" s="16" customFormat="1" ht="24" customHeight="1" spans="1:9">
      <c r="A7" s="70"/>
      <c r="B7" s="21"/>
      <c r="C7" s="22"/>
      <c r="D7" s="22"/>
      <c r="E7" s="22"/>
      <c r="F7" s="22"/>
      <c r="G7" s="22"/>
      <c r="H7" s="22"/>
      <c r="I7" s="71"/>
    </row>
    <row r="8" s="16" customFormat="1" ht="24" customHeight="1" spans="1:8">
      <c r="A8" s="70"/>
      <c r="B8" s="21"/>
      <c r="C8" s="69"/>
      <c r="D8" s="69"/>
      <c r="E8" s="69"/>
      <c r="F8" s="69"/>
      <c r="G8" s="69"/>
      <c r="H8" s="22"/>
    </row>
    <row r="9" s="16" customFormat="1" ht="24" customHeight="1" spans="1:8">
      <c r="A9" s="70"/>
      <c r="B9" s="21"/>
      <c r="C9" s="69"/>
      <c r="D9" s="69"/>
      <c r="E9" s="69"/>
      <c r="F9" s="69"/>
      <c r="G9" s="69"/>
      <c r="H9" s="22"/>
    </row>
    <row r="10" s="16" customFormat="1" ht="24" customHeight="1" spans="1:8">
      <c r="A10" s="70"/>
      <c r="B10" s="21"/>
      <c r="C10" s="69"/>
      <c r="D10" s="69"/>
      <c r="E10" s="69"/>
      <c r="F10" s="69"/>
      <c r="G10" s="69"/>
      <c r="H10" s="22"/>
    </row>
    <row r="11" s="16" customFormat="1" ht="24" customHeight="1" spans="1:8">
      <c r="A11" s="70"/>
      <c r="B11" s="70"/>
      <c r="C11" s="69"/>
      <c r="D11" s="69"/>
      <c r="E11" s="69"/>
      <c r="F11" s="69"/>
      <c r="G11" s="69"/>
      <c r="H11" s="69"/>
    </row>
    <row r="13" spans="9:11">
      <c r="I13" s="33"/>
      <c r="J13" s="33"/>
      <c r="K13" s="33"/>
    </row>
    <row r="14" spans="9:11">
      <c r="I14" s="33"/>
      <c r="J14" s="33"/>
      <c r="K14" s="33"/>
    </row>
    <row r="15" spans="9:11">
      <c r="I15" s="33"/>
      <c r="J15" s="33"/>
      <c r="K15" s="33"/>
    </row>
    <row r="16" spans="9:11">
      <c r="I16" s="33"/>
      <c r="J16" s="33"/>
      <c r="K16" s="33"/>
    </row>
    <row r="17" spans="9:11">
      <c r="I17" s="33"/>
      <c r="J17" s="33"/>
      <c r="K17" s="33"/>
    </row>
    <row r="18" spans="9:11">
      <c r="I18" s="33"/>
      <c r="J18" s="33"/>
      <c r="K18" s="33"/>
    </row>
    <row r="19" spans="9:11">
      <c r="I19" s="33"/>
      <c r="J19" s="33"/>
      <c r="K19" s="33"/>
    </row>
    <row r="20" spans="9:11">
      <c r="I20" s="33"/>
      <c r="J20" s="33"/>
      <c r="K20" s="33"/>
    </row>
    <row r="21" spans="9:11">
      <c r="I21" s="33"/>
      <c r="J21" s="33"/>
      <c r="K21" s="33"/>
    </row>
    <row r="22" spans="9:11">
      <c r="I22" s="33"/>
      <c r="J22" s="33"/>
      <c r="K22" s="33"/>
    </row>
    <row r="23" spans="9:11">
      <c r="I23" s="33"/>
      <c r="J23" s="33"/>
      <c r="K23" s="33"/>
    </row>
    <row r="24" spans="9:11">
      <c r="I24" s="33"/>
      <c r="J24" s="33"/>
      <c r="K24" s="33"/>
    </row>
    <row r="25" spans="9:11">
      <c r="I25" s="33"/>
      <c r="J25" s="33"/>
      <c r="K25" s="33"/>
    </row>
    <row r="26" spans="9:11">
      <c r="I26" s="33"/>
      <c r="J26" s="33"/>
      <c r="K26" s="33"/>
    </row>
    <row r="27" spans="9:11">
      <c r="I27" s="33"/>
      <c r="J27" s="33"/>
      <c r="K27" s="33"/>
    </row>
  </sheetData>
  <mergeCells count="10">
    <mergeCell ref="A1:H1"/>
    <mergeCell ref="A2:G2"/>
    <mergeCell ref="D3:G3"/>
    <mergeCell ref="E4:F4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18" sqref="E18:F18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5" width="16.4166666666667" customWidth="1"/>
    <col min="6" max="6" width="19.425" customWidth="1"/>
    <col min="7" max="8" width="17.6416666666667" customWidth="1"/>
    <col min="9" max="9" width="9.76666666666667" customWidth="1"/>
  </cols>
  <sheetData>
    <row r="1" ht="38.8" customHeight="1" spans="1:8">
      <c r="A1" s="18" t="s">
        <v>23</v>
      </c>
      <c r="B1" s="18"/>
      <c r="C1" s="18"/>
      <c r="D1" s="18"/>
      <c r="E1" s="18"/>
      <c r="F1" s="18"/>
      <c r="G1" s="18"/>
      <c r="H1" s="18"/>
    </row>
    <row r="2" s="16" customFormat="1" ht="23" customHeight="1" spans="1:8">
      <c r="A2" s="19" t="s">
        <v>29</v>
      </c>
      <c r="B2" s="19"/>
      <c r="C2" s="19"/>
      <c r="D2" s="19"/>
      <c r="E2" s="19"/>
      <c r="F2" s="19"/>
      <c r="G2" s="19"/>
      <c r="H2" s="29" t="s">
        <v>30</v>
      </c>
    </row>
    <row r="3" s="16" customFormat="1" ht="24" customHeight="1" spans="1:8">
      <c r="A3" s="20" t="s">
        <v>153</v>
      </c>
      <c r="B3" s="20" t="s">
        <v>154</v>
      </c>
      <c r="C3" s="20" t="s">
        <v>133</v>
      </c>
      <c r="D3" s="20" t="s">
        <v>320</v>
      </c>
      <c r="E3" s="20"/>
      <c r="F3" s="20"/>
      <c r="G3" s="20"/>
      <c r="H3" s="20" t="s">
        <v>156</v>
      </c>
    </row>
    <row r="4" s="16" customFormat="1" ht="24" customHeight="1" spans="1:8">
      <c r="A4" s="20"/>
      <c r="B4" s="20"/>
      <c r="C4" s="20"/>
      <c r="D4" s="20" t="s">
        <v>135</v>
      </c>
      <c r="E4" s="20" t="s">
        <v>241</v>
      </c>
      <c r="F4" s="20"/>
      <c r="G4" s="20" t="s">
        <v>242</v>
      </c>
      <c r="H4" s="20"/>
    </row>
    <row r="5" s="16" customFormat="1" ht="24" customHeight="1" spans="1:8">
      <c r="A5" s="20"/>
      <c r="B5" s="20"/>
      <c r="C5" s="20"/>
      <c r="D5" s="20"/>
      <c r="E5" s="20" t="s">
        <v>222</v>
      </c>
      <c r="F5" s="20" t="s">
        <v>216</v>
      </c>
      <c r="G5" s="20"/>
      <c r="H5" s="20"/>
    </row>
    <row r="6" s="16" customFormat="1" ht="24" customHeight="1" spans="1:8">
      <c r="A6" s="68"/>
      <c r="B6" s="20" t="s">
        <v>133</v>
      </c>
      <c r="C6" s="69"/>
      <c r="D6" s="69"/>
      <c r="E6" s="69"/>
      <c r="F6" s="69"/>
      <c r="G6" s="69"/>
      <c r="H6" s="69"/>
    </row>
    <row r="7" s="16" customFormat="1" ht="24" customHeight="1" spans="1:8">
      <c r="A7" s="70"/>
      <c r="B7" s="70"/>
      <c r="C7" s="69"/>
      <c r="D7" s="69"/>
      <c r="E7" s="69"/>
      <c r="F7" s="69"/>
      <c r="G7" s="69"/>
      <c r="H7" s="69"/>
    </row>
    <row r="8" s="16" customFormat="1" ht="24" customHeight="1" spans="1:8">
      <c r="A8" s="70"/>
      <c r="B8" s="70"/>
      <c r="C8" s="69"/>
      <c r="D8" s="69"/>
      <c r="E8" s="69"/>
      <c r="F8" s="69"/>
      <c r="G8" s="69"/>
      <c r="H8" s="69"/>
    </row>
    <row r="9" s="16" customFormat="1" ht="24" customHeight="1" spans="1:8">
      <c r="A9" s="70"/>
      <c r="B9" s="70"/>
      <c r="C9" s="69"/>
      <c r="D9" s="69"/>
      <c r="E9" s="69"/>
      <c r="F9" s="69"/>
      <c r="G9" s="69"/>
      <c r="H9" s="69"/>
    </row>
    <row r="10" s="16" customFormat="1" ht="24" customHeight="1" spans="1:8">
      <c r="A10" s="70"/>
      <c r="B10" s="70"/>
      <c r="C10" s="69"/>
      <c r="D10" s="69"/>
      <c r="E10" s="69"/>
      <c r="F10" s="69"/>
      <c r="G10" s="69"/>
      <c r="H10" s="69"/>
    </row>
    <row r="11" s="16" customFormat="1" ht="24" customHeight="1" spans="1:8">
      <c r="A11" s="70"/>
      <c r="B11" s="70"/>
      <c r="C11" s="69"/>
      <c r="D11" s="69"/>
      <c r="E11" s="69"/>
      <c r="F11" s="69"/>
      <c r="G11" s="69"/>
      <c r="H11" s="69"/>
    </row>
    <row r="12" s="16" customFormat="1" ht="24" customHeight="1" spans="1:8">
      <c r="A12" s="70"/>
      <c r="B12" s="70"/>
      <c r="C12" s="69"/>
      <c r="D12" s="69"/>
      <c r="E12" s="69"/>
      <c r="F12" s="69"/>
      <c r="G12" s="69"/>
      <c r="H12" s="69"/>
    </row>
  </sheetData>
  <mergeCells count="10">
    <mergeCell ref="A1:H1"/>
    <mergeCell ref="A2:G2"/>
    <mergeCell ref="D3:G3"/>
    <mergeCell ref="E4:F4"/>
    <mergeCell ref="A3:A5"/>
    <mergeCell ref="B3:B5"/>
    <mergeCell ref="C3:C5"/>
    <mergeCell ref="D4:D5"/>
    <mergeCell ref="G4:G5"/>
    <mergeCell ref="H3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opLeftCell="A5" workbookViewId="0">
      <selection activeCell="C14" sqref="C13 C12 C15 C14"/>
    </sheetView>
  </sheetViews>
  <sheetFormatPr defaultColWidth="10" defaultRowHeight="13.5"/>
  <cols>
    <col min="1" max="1" width="8.25" customWidth="1"/>
    <col min="2" max="2" width="40.125" customWidth="1"/>
    <col min="3" max="3" width="13.25" customWidth="1"/>
    <col min="4" max="4" width="12.125" style="60" customWidth="1"/>
    <col min="5" max="5" width="9.25" customWidth="1"/>
    <col min="6" max="6" width="11.75" customWidth="1"/>
    <col min="7" max="7" width="7.69166666666667" customWidth="1"/>
    <col min="8" max="8" width="8.5" customWidth="1"/>
    <col min="9" max="9" width="9.125" customWidth="1"/>
    <col min="10" max="10" width="12.625" customWidth="1"/>
    <col min="11" max="11" width="10.625" customWidth="1"/>
    <col min="12" max="12" width="9.875" customWidth="1"/>
    <col min="13" max="13" width="12.5" customWidth="1"/>
    <col min="14" max="14" width="12.375" customWidth="1"/>
    <col min="15" max="16" width="9.76666666666667" customWidth="1"/>
  </cols>
  <sheetData>
    <row r="1" ht="33" customHeight="1" spans="1:14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="16" customFormat="1" ht="24.15" customHeight="1" spans="1:14">
      <c r="A2" s="19" t="s">
        <v>321</v>
      </c>
      <c r="B2" s="19"/>
      <c r="C2" s="19"/>
      <c r="D2" s="23"/>
      <c r="E2" s="19"/>
      <c r="F2" s="19"/>
      <c r="G2" s="19"/>
      <c r="H2" s="19"/>
      <c r="I2" s="19"/>
      <c r="J2" s="19"/>
      <c r="K2" s="19"/>
      <c r="L2" s="19"/>
      <c r="M2" s="29" t="s">
        <v>30</v>
      </c>
      <c r="N2" s="29"/>
    </row>
    <row r="3" s="16" customFormat="1" ht="26.05" customHeight="1" spans="1:14">
      <c r="A3" s="61" t="s">
        <v>205</v>
      </c>
      <c r="B3" s="61" t="s">
        <v>322</v>
      </c>
      <c r="C3" s="61" t="s">
        <v>323</v>
      </c>
      <c r="D3" s="61"/>
      <c r="E3" s="61"/>
      <c r="F3" s="61"/>
      <c r="G3" s="61"/>
      <c r="H3" s="61"/>
      <c r="I3" s="61"/>
      <c r="J3" s="61"/>
      <c r="K3" s="61"/>
      <c r="L3" s="61"/>
      <c r="M3" s="61" t="s">
        <v>324</v>
      </c>
      <c r="N3" s="61"/>
    </row>
    <row r="4" s="16" customFormat="1" ht="31.9" customHeight="1" spans="1:14">
      <c r="A4" s="61"/>
      <c r="B4" s="61"/>
      <c r="C4" s="61" t="s">
        <v>262</v>
      </c>
      <c r="D4" s="61" t="s">
        <v>136</v>
      </c>
      <c r="E4" s="61"/>
      <c r="F4" s="61"/>
      <c r="G4" s="61"/>
      <c r="H4" s="61"/>
      <c r="I4" s="61"/>
      <c r="J4" s="61" t="s">
        <v>325</v>
      </c>
      <c r="K4" s="61" t="s">
        <v>138</v>
      </c>
      <c r="L4" s="61" t="s">
        <v>139</v>
      </c>
      <c r="M4" s="61" t="s">
        <v>326</v>
      </c>
      <c r="N4" s="61" t="s">
        <v>327</v>
      </c>
    </row>
    <row r="5" s="16" customFormat="1" ht="54" customHeight="1" spans="1:14">
      <c r="A5" s="61"/>
      <c r="B5" s="61"/>
      <c r="C5" s="61"/>
      <c r="D5" s="61" t="s">
        <v>328</v>
      </c>
      <c r="E5" s="61" t="s">
        <v>329</v>
      </c>
      <c r="F5" s="61" t="s">
        <v>330</v>
      </c>
      <c r="G5" s="61" t="s">
        <v>331</v>
      </c>
      <c r="H5" s="61" t="s">
        <v>332</v>
      </c>
      <c r="I5" s="61" t="s">
        <v>333</v>
      </c>
      <c r="J5" s="61"/>
      <c r="K5" s="61"/>
      <c r="L5" s="61"/>
      <c r="M5" s="61"/>
      <c r="N5" s="61"/>
    </row>
    <row r="6" s="16" customFormat="1" ht="22.8" customHeight="1" spans="1:14">
      <c r="A6" s="62"/>
      <c r="B6" s="61" t="s">
        <v>133</v>
      </c>
      <c r="C6" s="63">
        <f>SUM(C7:C41)</f>
        <v>63982.7539</v>
      </c>
      <c r="D6" s="63">
        <f t="shared" ref="D6:N6" si="0">SUM(D7:D41)</f>
        <v>733.34</v>
      </c>
      <c r="E6" s="63">
        <f t="shared" si="0"/>
        <v>0</v>
      </c>
      <c r="F6" s="63">
        <f t="shared" si="0"/>
        <v>0</v>
      </c>
      <c r="G6" s="63">
        <f t="shared" si="0"/>
        <v>0</v>
      </c>
      <c r="H6" s="63">
        <f t="shared" si="0"/>
        <v>0</v>
      </c>
      <c r="I6" s="63">
        <f t="shared" si="0"/>
        <v>0</v>
      </c>
      <c r="J6" s="63">
        <f t="shared" si="0"/>
        <v>63249.4139</v>
      </c>
      <c r="K6" s="63">
        <f t="shared" si="0"/>
        <v>0</v>
      </c>
      <c r="L6" s="63">
        <f t="shared" si="0"/>
        <v>0</v>
      </c>
      <c r="M6" s="63">
        <f t="shared" si="0"/>
        <v>63982.7539</v>
      </c>
      <c r="N6" s="63">
        <f t="shared" si="0"/>
        <v>0</v>
      </c>
    </row>
    <row r="7" s="16" customFormat="1" ht="22.8" customHeight="1" spans="1:14">
      <c r="A7" s="64">
        <v>430</v>
      </c>
      <c r="B7" s="65" t="s">
        <v>334</v>
      </c>
      <c r="C7" s="66">
        <v>3.76</v>
      </c>
      <c r="D7" s="66">
        <v>3.76</v>
      </c>
      <c r="E7" s="66"/>
      <c r="F7" s="66"/>
      <c r="G7" s="66"/>
      <c r="H7" s="66"/>
      <c r="I7" s="66"/>
      <c r="J7" s="66"/>
      <c r="K7" s="66"/>
      <c r="L7" s="66"/>
      <c r="M7" s="66">
        <v>3.76</v>
      </c>
      <c r="N7" s="66"/>
    </row>
    <row r="8" s="16" customFormat="1" ht="22.8" customHeight="1" spans="1:14">
      <c r="A8" s="64">
        <v>430</v>
      </c>
      <c r="B8" s="65" t="s">
        <v>335</v>
      </c>
      <c r="C8" s="66">
        <f>SUM(D8:L8)</f>
        <v>50.62</v>
      </c>
      <c r="D8" s="66">
        <v>50.62</v>
      </c>
      <c r="E8" s="63"/>
      <c r="F8" s="63"/>
      <c r="G8" s="63"/>
      <c r="H8" s="63"/>
      <c r="I8" s="63"/>
      <c r="J8" s="63"/>
      <c r="K8" s="63"/>
      <c r="L8" s="63"/>
      <c r="M8" s="66">
        <f t="shared" ref="M8:M14" si="1">C8</f>
        <v>50.62</v>
      </c>
      <c r="N8" s="67"/>
    </row>
    <row r="9" s="16" customFormat="1" ht="22.8" customHeight="1" spans="1:14">
      <c r="A9" s="64">
        <v>430</v>
      </c>
      <c r="B9" s="65" t="s">
        <v>336</v>
      </c>
      <c r="C9" s="66">
        <f>SUM(D9:L9)</f>
        <v>109.29</v>
      </c>
      <c r="D9" s="66">
        <v>109.29</v>
      </c>
      <c r="E9" s="63"/>
      <c r="F9" s="63"/>
      <c r="G9" s="63"/>
      <c r="H9" s="63"/>
      <c r="I9" s="63"/>
      <c r="J9" s="63"/>
      <c r="K9" s="63"/>
      <c r="L9" s="63"/>
      <c r="M9" s="66">
        <f t="shared" si="1"/>
        <v>109.29</v>
      </c>
      <c r="N9" s="67"/>
    </row>
    <row r="10" s="16" customFormat="1" ht="22.8" customHeight="1" spans="1:14">
      <c r="A10" s="64">
        <v>430</v>
      </c>
      <c r="B10" s="65" t="s">
        <v>337</v>
      </c>
      <c r="C10" s="66">
        <f>SUM(D10:L10)</f>
        <v>122</v>
      </c>
      <c r="D10" s="66">
        <v>122</v>
      </c>
      <c r="E10" s="63"/>
      <c r="F10" s="63"/>
      <c r="G10" s="63"/>
      <c r="H10" s="63"/>
      <c r="I10" s="63"/>
      <c r="J10" s="63"/>
      <c r="K10" s="66"/>
      <c r="L10" s="63"/>
      <c r="M10" s="66">
        <f t="shared" si="1"/>
        <v>122</v>
      </c>
      <c r="N10" s="67"/>
    </row>
    <row r="11" s="16" customFormat="1" ht="22.8" customHeight="1" spans="1:14">
      <c r="A11" s="64">
        <v>430</v>
      </c>
      <c r="B11" s="65" t="s">
        <v>338</v>
      </c>
      <c r="C11" s="66">
        <v>460</v>
      </c>
      <c r="D11" s="66">
        <v>115</v>
      </c>
      <c r="E11" s="63"/>
      <c r="F11" s="63"/>
      <c r="G11" s="63"/>
      <c r="H11" s="63"/>
      <c r="I11" s="63"/>
      <c r="J11" s="66">
        <v>345</v>
      </c>
      <c r="K11" s="63"/>
      <c r="L11" s="63"/>
      <c r="M11" s="66">
        <f t="shared" si="1"/>
        <v>460</v>
      </c>
      <c r="N11" s="67"/>
    </row>
    <row r="12" s="16" customFormat="1" ht="22.8" customHeight="1" spans="1:14">
      <c r="A12" s="64">
        <v>430</v>
      </c>
      <c r="B12" s="65" t="s">
        <v>339</v>
      </c>
      <c r="C12" s="66">
        <f>SUM(D12:L12)</f>
        <v>273.91</v>
      </c>
      <c r="D12" s="66">
        <v>155.86</v>
      </c>
      <c r="E12" s="63"/>
      <c r="F12" s="63"/>
      <c r="G12" s="63"/>
      <c r="H12" s="63"/>
      <c r="I12" s="66"/>
      <c r="J12" s="66">
        <v>118.05</v>
      </c>
      <c r="K12" s="63"/>
      <c r="L12" s="63"/>
      <c r="M12" s="66">
        <f t="shared" si="1"/>
        <v>273.91</v>
      </c>
      <c r="N12" s="67"/>
    </row>
    <row r="13" s="16" customFormat="1" ht="22.8" customHeight="1" spans="1:14">
      <c r="A13" s="64">
        <v>430</v>
      </c>
      <c r="B13" s="65" t="s">
        <v>340</v>
      </c>
      <c r="C13" s="66">
        <f>SUM(D13:L13)</f>
        <v>405.03</v>
      </c>
      <c r="D13" s="66"/>
      <c r="E13" s="63"/>
      <c r="F13" s="63"/>
      <c r="G13" s="63"/>
      <c r="H13" s="63"/>
      <c r="I13" s="66"/>
      <c r="J13" s="66">
        <v>405.03</v>
      </c>
      <c r="K13" s="63"/>
      <c r="L13" s="63"/>
      <c r="M13" s="66">
        <f t="shared" si="1"/>
        <v>405.03</v>
      </c>
      <c r="N13" s="67"/>
    </row>
    <row r="14" s="16" customFormat="1" ht="22.8" customHeight="1" spans="1:14">
      <c r="A14" s="64">
        <v>430</v>
      </c>
      <c r="B14" s="65" t="s">
        <v>341</v>
      </c>
      <c r="C14" s="66">
        <f>SUM(D14:L14)</f>
        <v>81.42</v>
      </c>
      <c r="D14" s="66">
        <v>28.78</v>
      </c>
      <c r="E14" s="63"/>
      <c r="F14" s="63"/>
      <c r="G14" s="63"/>
      <c r="H14" s="63"/>
      <c r="I14" s="63"/>
      <c r="J14" s="66">
        <v>52.64</v>
      </c>
      <c r="K14" s="63"/>
      <c r="L14" s="63"/>
      <c r="M14" s="66">
        <f t="shared" si="1"/>
        <v>81.42</v>
      </c>
      <c r="N14" s="67"/>
    </row>
    <row r="15" s="16" customFormat="1" ht="22.8" customHeight="1" spans="1:14">
      <c r="A15" s="64">
        <v>430</v>
      </c>
      <c r="B15" s="65" t="s">
        <v>342</v>
      </c>
      <c r="C15" s="66">
        <v>68.03</v>
      </c>
      <c r="D15" s="66">
        <v>68.03</v>
      </c>
      <c r="E15" s="63"/>
      <c r="F15" s="63"/>
      <c r="G15" s="63"/>
      <c r="H15" s="63"/>
      <c r="I15" s="63"/>
      <c r="J15" s="66"/>
      <c r="K15" s="63"/>
      <c r="L15" s="63"/>
      <c r="M15" s="66">
        <v>68.03</v>
      </c>
      <c r="N15" s="67"/>
    </row>
    <row r="16" s="16" customFormat="1" ht="22.8" customHeight="1" spans="1:14">
      <c r="A16" s="64">
        <v>430</v>
      </c>
      <c r="B16" s="65" t="s">
        <v>343</v>
      </c>
      <c r="C16" s="66">
        <f t="shared" ref="C16:C42" si="2">SUM(D16:L16)</f>
        <v>18843.97</v>
      </c>
      <c r="D16" s="66">
        <v>80</v>
      </c>
      <c r="E16" s="63"/>
      <c r="F16" s="63"/>
      <c r="G16" s="63"/>
      <c r="H16" s="63"/>
      <c r="I16" s="63"/>
      <c r="J16" s="66">
        <v>18763.97</v>
      </c>
      <c r="K16" s="63"/>
      <c r="L16" s="63"/>
      <c r="M16" s="66">
        <f>C16</f>
        <v>18843.97</v>
      </c>
      <c r="N16" s="67"/>
    </row>
    <row r="17" s="16" customFormat="1" ht="22.8" customHeight="1" spans="1:14">
      <c r="A17" s="64">
        <v>430</v>
      </c>
      <c r="B17" s="65" t="s">
        <v>344</v>
      </c>
      <c r="C17" s="66">
        <f t="shared" si="2"/>
        <v>510.97</v>
      </c>
      <c r="D17" s="63"/>
      <c r="E17" s="63"/>
      <c r="F17" s="63"/>
      <c r="G17" s="63"/>
      <c r="H17" s="63"/>
      <c r="I17" s="63"/>
      <c r="J17" s="66">
        <f>470.97+40</f>
        <v>510.97</v>
      </c>
      <c r="K17" s="63"/>
      <c r="L17" s="63"/>
      <c r="M17" s="66">
        <f>C17</f>
        <v>510.97</v>
      </c>
      <c r="N17" s="67"/>
    </row>
    <row r="18" s="16" customFormat="1" ht="22.8" customHeight="1" spans="1:14">
      <c r="A18" s="64">
        <v>430</v>
      </c>
      <c r="B18" s="65" t="s">
        <v>345</v>
      </c>
      <c r="C18" s="66">
        <f t="shared" si="2"/>
        <v>248.37</v>
      </c>
      <c r="D18" s="63"/>
      <c r="E18" s="63"/>
      <c r="F18" s="63"/>
      <c r="G18" s="63"/>
      <c r="H18" s="63"/>
      <c r="I18" s="63"/>
      <c r="J18" s="66">
        <v>248.37</v>
      </c>
      <c r="K18" s="63"/>
      <c r="L18" s="63"/>
      <c r="M18" s="66">
        <f>C18</f>
        <v>248.37</v>
      </c>
      <c r="N18" s="67"/>
    </row>
    <row r="19" s="16" customFormat="1" ht="22.8" customHeight="1" spans="1:14">
      <c r="A19" s="64">
        <v>430</v>
      </c>
      <c r="B19" s="65" t="s">
        <v>346</v>
      </c>
      <c r="C19" s="66">
        <f t="shared" si="2"/>
        <v>275.61</v>
      </c>
      <c r="D19" s="63"/>
      <c r="E19" s="63"/>
      <c r="F19" s="63"/>
      <c r="G19" s="63"/>
      <c r="H19" s="63"/>
      <c r="I19" s="63"/>
      <c r="J19" s="66">
        <v>275.61</v>
      </c>
      <c r="K19" s="63"/>
      <c r="L19" s="63"/>
      <c r="M19" s="66">
        <f t="shared" ref="M19:M41" si="3">C19</f>
        <v>275.61</v>
      </c>
      <c r="N19" s="67"/>
    </row>
    <row r="20" s="16" customFormat="1" ht="22.8" customHeight="1" spans="1:14">
      <c r="A20" s="64">
        <v>430</v>
      </c>
      <c r="B20" s="16" t="s">
        <v>347</v>
      </c>
      <c r="C20" s="66">
        <f t="shared" si="2"/>
        <v>254.02</v>
      </c>
      <c r="D20" s="63"/>
      <c r="E20" s="63"/>
      <c r="F20" s="63"/>
      <c r="G20" s="63"/>
      <c r="H20" s="63"/>
      <c r="I20" s="63"/>
      <c r="J20" s="66">
        <v>254.02</v>
      </c>
      <c r="K20" s="63"/>
      <c r="L20" s="63"/>
      <c r="M20" s="66">
        <f t="shared" si="3"/>
        <v>254.02</v>
      </c>
      <c r="N20" s="67"/>
    </row>
    <row r="21" s="16" customFormat="1" ht="22.8" customHeight="1" spans="1:14">
      <c r="A21" s="64">
        <v>430</v>
      </c>
      <c r="B21" s="65" t="s">
        <v>348</v>
      </c>
      <c r="C21" s="66">
        <f t="shared" si="2"/>
        <v>28.3</v>
      </c>
      <c r="D21" s="63"/>
      <c r="E21" s="63"/>
      <c r="F21" s="63"/>
      <c r="G21" s="63"/>
      <c r="H21" s="63"/>
      <c r="I21" s="63"/>
      <c r="J21" s="66">
        <v>28.3</v>
      </c>
      <c r="K21" s="63"/>
      <c r="L21" s="63"/>
      <c r="M21" s="66">
        <f t="shared" si="3"/>
        <v>28.3</v>
      </c>
      <c r="N21" s="67"/>
    </row>
    <row r="22" s="16" customFormat="1" ht="22.8" customHeight="1" spans="1:14">
      <c r="A22" s="64">
        <v>430</v>
      </c>
      <c r="B22" s="65" t="s">
        <v>349</v>
      </c>
      <c r="C22" s="66">
        <f t="shared" si="2"/>
        <v>24.4866</v>
      </c>
      <c r="D22" s="63"/>
      <c r="E22" s="63"/>
      <c r="F22" s="63"/>
      <c r="G22" s="63"/>
      <c r="H22" s="63"/>
      <c r="I22" s="63"/>
      <c r="J22" s="66">
        <v>24.4866</v>
      </c>
      <c r="K22" s="63"/>
      <c r="L22" s="63"/>
      <c r="M22" s="66">
        <f t="shared" si="3"/>
        <v>24.4866</v>
      </c>
      <c r="N22" s="67"/>
    </row>
    <row r="23" s="16" customFormat="1" ht="22.8" customHeight="1" spans="1:14">
      <c r="A23" s="64">
        <v>430</v>
      </c>
      <c r="B23" s="65" t="s">
        <v>350</v>
      </c>
      <c r="C23" s="66">
        <f t="shared" si="2"/>
        <v>890.29</v>
      </c>
      <c r="D23" s="63"/>
      <c r="E23" s="63"/>
      <c r="F23" s="63"/>
      <c r="G23" s="63"/>
      <c r="H23" s="63"/>
      <c r="I23" s="63"/>
      <c r="J23" s="66">
        <v>890.29</v>
      </c>
      <c r="K23" s="63"/>
      <c r="L23" s="63"/>
      <c r="M23" s="66">
        <f t="shared" si="3"/>
        <v>890.29</v>
      </c>
      <c r="N23" s="67"/>
    </row>
    <row r="24" s="16" customFormat="1" ht="22.8" customHeight="1" spans="1:14">
      <c r="A24" s="64">
        <v>430</v>
      </c>
      <c r="B24" s="65" t="s">
        <v>351</v>
      </c>
      <c r="C24" s="66">
        <f t="shared" si="2"/>
        <v>390.77</v>
      </c>
      <c r="D24" s="63"/>
      <c r="E24" s="63"/>
      <c r="F24" s="63"/>
      <c r="G24" s="63"/>
      <c r="H24" s="63"/>
      <c r="I24" s="63"/>
      <c r="J24" s="66">
        <v>390.77</v>
      </c>
      <c r="K24" s="63"/>
      <c r="L24" s="63"/>
      <c r="M24" s="66">
        <f t="shared" si="3"/>
        <v>390.77</v>
      </c>
      <c r="N24" s="67"/>
    </row>
    <row r="25" s="16" customFormat="1" ht="22.8" customHeight="1" spans="1:14">
      <c r="A25" s="64">
        <v>430</v>
      </c>
      <c r="B25" s="65" t="s">
        <v>352</v>
      </c>
      <c r="C25" s="66">
        <f t="shared" si="2"/>
        <v>116.23</v>
      </c>
      <c r="D25" s="63"/>
      <c r="E25" s="63"/>
      <c r="F25" s="63"/>
      <c r="G25" s="63"/>
      <c r="H25" s="63"/>
      <c r="I25" s="63"/>
      <c r="J25" s="66">
        <v>116.23</v>
      </c>
      <c r="K25" s="63"/>
      <c r="L25" s="63"/>
      <c r="M25" s="66">
        <f t="shared" si="3"/>
        <v>116.23</v>
      </c>
      <c r="N25" s="67"/>
    </row>
    <row r="26" s="16" customFormat="1" ht="22.8" customHeight="1" spans="1:14">
      <c r="A26" s="64">
        <v>430</v>
      </c>
      <c r="B26" s="65" t="s">
        <v>353</v>
      </c>
      <c r="C26" s="66">
        <f t="shared" si="2"/>
        <v>1431.59</v>
      </c>
      <c r="D26" s="63"/>
      <c r="E26" s="63"/>
      <c r="F26" s="63"/>
      <c r="G26" s="63"/>
      <c r="H26" s="63"/>
      <c r="I26" s="63"/>
      <c r="J26" s="66">
        <v>1431.59</v>
      </c>
      <c r="K26" s="63"/>
      <c r="L26" s="63"/>
      <c r="M26" s="66">
        <f t="shared" si="3"/>
        <v>1431.59</v>
      </c>
      <c r="N26" s="67"/>
    </row>
    <row r="27" s="16" customFormat="1" ht="22.8" customHeight="1" spans="1:14">
      <c r="A27" s="64">
        <v>430</v>
      </c>
      <c r="B27" s="65" t="s">
        <v>354</v>
      </c>
      <c r="C27" s="66">
        <f t="shared" si="2"/>
        <v>1895.67</v>
      </c>
      <c r="D27" s="63"/>
      <c r="E27" s="63"/>
      <c r="F27" s="63"/>
      <c r="G27" s="63"/>
      <c r="H27" s="63"/>
      <c r="I27" s="63"/>
      <c r="J27" s="66">
        <v>1895.67</v>
      </c>
      <c r="K27" s="63"/>
      <c r="L27" s="63"/>
      <c r="M27" s="66">
        <f t="shared" si="3"/>
        <v>1895.67</v>
      </c>
      <c r="N27" s="67"/>
    </row>
    <row r="28" s="16" customFormat="1" ht="22.8" customHeight="1" spans="1:14">
      <c r="A28" s="64">
        <v>430</v>
      </c>
      <c r="B28" s="65" t="s">
        <v>355</v>
      </c>
      <c r="C28" s="66">
        <f t="shared" si="2"/>
        <v>104.11</v>
      </c>
      <c r="D28" s="63"/>
      <c r="E28" s="63"/>
      <c r="F28" s="63"/>
      <c r="G28" s="63"/>
      <c r="H28" s="63"/>
      <c r="I28" s="63"/>
      <c r="J28" s="66">
        <v>104.11</v>
      </c>
      <c r="K28" s="63"/>
      <c r="L28" s="63"/>
      <c r="M28" s="66">
        <f t="shared" si="3"/>
        <v>104.11</v>
      </c>
      <c r="N28" s="67"/>
    </row>
    <row r="29" s="16" customFormat="1" ht="22.8" customHeight="1" spans="1:14">
      <c r="A29" s="64">
        <v>430</v>
      </c>
      <c r="B29" s="65" t="s">
        <v>356</v>
      </c>
      <c r="C29" s="66">
        <f t="shared" si="2"/>
        <v>48.8573</v>
      </c>
      <c r="D29" s="63"/>
      <c r="E29" s="63"/>
      <c r="F29" s="63"/>
      <c r="G29" s="63"/>
      <c r="H29" s="63"/>
      <c r="I29" s="63"/>
      <c r="J29" s="66">
        <v>48.8573</v>
      </c>
      <c r="K29" s="63"/>
      <c r="L29" s="63"/>
      <c r="M29" s="66">
        <f t="shared" si="3"/>
        <v>48.8573</v>
      </c>
      <c r="N29" s="67"/>
    </row>
    <row r="30" s="16" customFormat="1" ht="22.8" customHeight="1" spans="1:14">
      <c r="A30" s="64">
        <v>430</v>
      </c>
      <c r="B30" s="65" t="s">
        <v>357</v>
      </c>
      <c r="C30" s="66">
        <f t="shared" si="2"/>
        <v>69.89</v>
      </c>
      <c r="D30" s="63"/>
      <c r="E30" s="63"/>
      <c r="F30" s="63"/>
      <c r="G30" s="63"/>
      <c r="H30" s="63"/>
      <c r="I30" s="63"/>
      <c r="J30" s="66">
        <v>69.89</v>
      </c>
      <c r="K30" s="63"/>
      <c r="L30" s="63"/>
      <c r="M30" s="66">
        <f t="shared" si="3"/>
        <v>69.89</v>
      </c>
      <c r="N30" s="67"/>
    </row>
    <row r="31" s="16" customFormat="1" ht="22.8" customHeight="1" spans="1:14">
      <c r="A31" s="64">
        <v>430</v>
      </c>
      <c r="B31" s="65" t="s">
        <v>358</v>
      </c>
      <c r="C31" s="66">
        <f t="shared" si="2"/>
        <v>14945.32</v>
      </c>
      <c r="D31" s="63"/>
      <c r="E31" s="63"/>
      <c r="F31" s="63"/>
      <c r="G31" s="63"/>
      <c r="H31" s="63"/>
      <c r="I31" s="63"/>
      <c r="J31" s="66">
        <v>14945.32</v>
      </c>
      <c r="K31" s="63"/>
      <c r="L31" s="63"/>
      <c r="M31" s="66">
        <f t="shared" si="3"/>
        <v>14945.32</v>
      </c>
      <c r="N31" s="67"/>
    </row>
    <row r="32" s="16" customFormat="1" ht="22.8" customHeight="1" spans="1:14">
      <c r="A32" s="64">
        <v>430</v>
      </c>
      <c r="B32" s="65" t="s">
        <v>359</v>
      </c>
      <c r="C32" s="66">
        <f t="shared" si="2"/>
        <v>13109.72</v>
      </c>
      <c r="D32" s="63"/>
      <c r="E32" s="63"/>
      <c r="F32" s="63"/>
      <c r="G32" s="63"/>
      <c r="H32" s="63"/>
      <c r="I32" s="63"/>
      <c r="J32" s="66">
        <v>13109.72</v>
      </c>
      <c r="K32" s="63"/>
      <c r="L32" s="63"/>
      <c r="M32" s="66">
        <f t="shared" si="3"/>
        <v>13109.72</v>
      </c>
      <c r="N32" s="67"/>
    </row>
    <row r="33" s="16" customFormat="1" ht="22.8" customHeight="1" spans="1:14">
      <c r="A33" s="64">
        <v>430</v>
      </c>
      <c r="B33" s="65" t="s">
        <v>360</v>
      </c>
      <c r="C33" s="66">
        <f t="shared" si="2"/>
        <v>7561.8</v>
      </c>
      <c r="D33" s="63"/>
      <c r="E33" s="63"/>
      <c r="F33" s="63"/>
      <c r="G33" s="63"/>
      <c r="H33" s="63"/>
      <c r="I33" s="63"/>
      <c r="J33" s="66">
        <f>9452.25*0.8</f>
        <v>7561.8</v>
      </c>
      <c r="K33" s="63"/>
      <c r="L33" s="63"/>
      <c r="M33" s="66">
        <f t="shared" si="3"/>
        <v>7561.8</v>
      </c>
      <c r="N33" s="67"/>
    </row>
    <row r="34" s="16" customFormat="1" ht="22.8" customHeight="1" spans="1:14">
      <c r="A34" s="64">
        <v>430</v>
      </c>
      <c r="B34" s="65" t="s">
        <v>361</v>
      </c>
      <c r="C34" s="66">
        <f t="shared" si="2"/>
        <v>43.66</v>
      </c>
      <c r="D34" s="63"/>
      <c r="E34" s="63"/>
      <c r="F34" s="63"/>
      <c r="G34" s="63"/>
      <c r="H34" s="63"/>
      <c r="I34" s="63"/>
      <c r="J34" s="66">
        <v>43.66</v>
      </c>
      <c r="K34" s="63"/>
      <c r="L34" s="63"/>
      <c r="M34" s="66">
        <f t="shared" si="3"/>
        <v>43.66</v>
      </c>
      <c r="N34" s="67"/>
    </row>
    <row r="35" s="16" customFormat="1" ht="22.8" customHeight="1" spans="1:14">
      <c r="A35" s="64">
        <v>430</v>
      </c>
      <c r="B35" s="65" t="s">
        <v>362</v>
      </c>
      <c r="C35" s="66">
        <f t="shared" si="2"/>
        <v>36.74</v>
      </c>
      <c r="D35" s="63"/>
      <c r="E35" s="63"/>
      <c r="F35" s="63"/>
      <c r="G35" s="63"/>
      <c r="H35" s="63"/>
      <c r="I35" s="63"/>
      <c r="J35" s="66">
        <v>36.74</v>
      </c>
      <c r="K35" s="63"/>
      <c r="L35" s="63"/>
      <c r="M35" s="66">
        <f t="shared" si="3"/>
        <v>36.74</v>
      </c>
      <c r="N35" s="67"/>
    </row>
    <row r="36" s="16" customFormat="1" ht="22.8" customHeight="1" spans="1:14">
      <c r="A36" s="64">
        <v>430</v>
      </c>
      <c r="B36" s="65" t="s">
        <v>363</v>
      </c>
      <c r="C36" s="66">
        <f t="shared" si="2"/>
        <v>116.18</v>
      </c>
      <c r="D36" s="63"/>
      <c r="E36" s="63"/>
      <c r="F36" s="63"/>
      <c r="G36" s="63"/>
      <c r="H36" s="63"/>
      <c r="I36" s="63"/>
      <c r="J36" s="66">
        <v>116.18</v>
      </c>
      <c r="K36" s="63"/>
      <c r="L36" s="63"/>
      <c r="M36" s="66">
        <f t="shared" si="3"/>
        <v>116.18</v>
      </c>
      <c r="N36" s="67"/>
    </row>
    <row r="37" s="16" customFormat="1" ht="22.8" customHeight="1" spans="1:14">
      <c r="A37" s="64">
        <v>430</v>
      </c>
      <c r="B37" s="65" t="s">
        <v>364</v>
      </c>
      <c r="C37" s="66">
        <f t="shared" si="2"/>
        <v>41.58</v>
      </c>
      <c r="D37" s="63"/>
      <c r="E37" s="63"/>
      <c r="F37" s="63"/>
      <c r="G37" s="63"/>
      <c r="H37" s="63"/>
      <c r="I37" s="63"/>
      <c r="J37" s="66">
        <v>41.58</v>
      </c>
      <c r="K37" s="63"/>
      <c r="L37" s="63"/>
      <c r="M37" s="66">
        <f t="shared" si="3"/>
        <v>41.58</v>
      </c>
      <c r="N37" s="67"/>
    </row>
    <row r="38" s="16" customFormat="1" ht="22.8" customHeight="1" spans="1:14">
      <c r="A38" s="64">
        <v>430</v>
      </c>
      <c r="B38" s="65" t="s">
        <v>365</v>
      </c>
      <c r="C38" s="66">
        <f t="shared" si="2"/>
        <v>22.12</v>
      </c>
      <c r="D38" s="63"/>
      <c r="E38" s="63"/>
      <c r="F38" s="63"/>
      <c r="G38" s="63"/>
      <c r="H38" s="63"/>
      <c r="I38" s="63"/>
      <c r="J38" s="66">
        <v>22.12</v>
      </c>
      <c r="K38" s="63"/>
      <c r="L38" s="63"/>
      <c r="M38" s="66">
        <f t="shared" si="3"/>
        <v>22.12</v>
      </c>
      <c r="N38" s="67"/>
    </row>
    <row r="39" s="16" customFormat="1" ht="22.8" customHeight="1" spans="1:14">
      <c r="A39" s="64">
        <v>430</v>
      </c>
      <c r="B39" s="65" t="s">
        <v>366</v>
      </c>
      <c r="C39" s="66">
        <f t="shared" si="2"/>
        <v>22.1</v>
      </c>
      <c r="D39" s="63"/>
      <c r="E39" s="63"/>
      <c r="F39" s="63"/>
      <c r="G39" s="63"/>
      <c r="H39" s="63"/>
      <c r="I39" s="63"/>
      <c r="J39" s="66">
        <v>22.1</v>
      </c>
      <c r="K39" s="63"/>
      <c r="L39" s="63"/>
      <c r="M39" s="66">
        <f t="shared" si="3"/>
        <v>22.1</v>
      </c>
      <c r="N39" s="67"/>
    </row>
    <row r="40" s="16" customFormat="1" ht="30" customHeight="1" spans="1:14">
      <c r="A40" s="64">
        <v>430</v>
      </c>
      <c r="B40" s="65" t="s">
        <v>367</v>
      </c>
      <c r="C40" s="66">
        <f t="shared" si="2"/>
        <v>207.78</v>
      </c>
      <c r="D40" s="63"/>
      <c r="E40" s="63"/>
      <c r="F40" s="63"/>
      <c r="G40" s="63"/>
      <c r="H40" s="63"/>
      <c r="I40" s="63"/>
      <c r="J40" s="66">
        <v>207.78</v>
      </c>
      <c r="K40" s="63"/>
      <c r="L40" s="63"/>
      <c r="M40" s="66">
        <f t="shared" si="3"/>
        <v>207.78</v>
      </c>
      <c r="N40" s="67"/>
    </row>
    <row r="41" s="16" customFormat="1" ht="22" customHeight="1" spans="1:14">
      <c r="A41" s="64">
        <v>430</v>
      </c>
      <c r="B41" s="65" t="s">
        <v>368</v>
      </c>
      <c r="C41" s="66">
        <f t="shared" si="2"/>
        <v>1168.56</v>
      </c>
      <c r="D41" s="66"/>
      <c r="E41" s="63"/>
      <c r="F41" s="63"/>
      <c r="G41" s="63"/>
      <c r="H41" s="63"/>
      <c r="I41" s="63"/>
      <c r="J41" s="66">
        <v>1168.56</v>
      </c>
      <c r="K41" s="66"/>
      <c r="L41" s="63"/>
      <c r="M41" s="66">
        <f t="shared" si="3"/>
        <v>1168.56</v>
      </c>
      <c r="N41" s="67"/>
    </row>
  </sheetData>
  <mergeCells count="14">
    <mergeCell ref="A1:N1"/>
    <mergeCell ref="A2:L2"/>
    <mergeCell ref="M2:N2"/>
    <mergeCell ref="C3:L3"/>
    <mergeCell ref="M3:N3"/>
    <mergeCell ref="D4:I4"/>
    <mergeCell ref="A3:A5"/>
    <mergeCell ref="B3:B5"/>
    <mergeCell ref="C4:C5"/>
    <mergeCell ref="J4:J5"/>
    <mergeCell ref="K4:K5"/>
    <mergeCell ref="L4:L5"/>
    <mergeCell ref="M4:M5"/>
    <mergeCell ref="N4:N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8"/>
  <sheetViews>
    <sheetView topLeftCell="A93" workbookViewId="0">
      <selection activeCell="H98" sqref="H98"/>
    </sheetView>
  </sheetViews>
  <sheetFormatPr defaultColWidth="10" defaultRowHeight="13.5"/>
  <cols>
    <col min="1" max="1" width="7.625" style="33" customWidth="1"/>
    <col min="2" max="2" width="19.625" style="33" customWidth="1"/>
    <col min="3" max="3" width="10.8666666666667" style="33" customWidth="1"/>
    <col min="4" max="4" width="14.125" style="33" customWidth="1"/>
    <col min="5" max="5" width="9.75" style="33" customWidth="1"/>
    <col min="6" max="6" width="15.25" style="33" customWidth="1"/>
    <col min="7" max="7" width="24.4583333333333" style="33" customWidth="1"/>
    <col min="8" max="8" width="28.2583333333333" style="33" customWidth="1"/>
    <col min="9" max="9" width="27.825" style="34" customWidth="1"/>
    <col min="10" max="10" width="19.625" style="33" customWidth="1"/>
    <col min="11" max="11" width="11.125" style="33" customWidth="1"/>
    <col min="12" max="12" width="12" style="33" customWidth="1"/>
    <col min="13" max="13" width="19.1333333333333" style="31" customWidth="1"/>
    <col min="14" max="18" width="9.76666666666667" style="31" customWidth="1"/>
    <col min="19" max="16384" width="10" style="31"/>
  </cols>
  <sheetData>
    <row r="1" s="31" customFormat="1" ht="37.95" customHeight="1" spans="1:13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="31" customFormat="1" ht="24.15" customHeight="1" spans="1:13">
      <c r="A2" s="36" t="s">
        <v>321</v>
      </c>
      <c r="B2" s="37"/>
      <c r="C2" s="36"/>
      <c r="D2" s="37"/>
      <c r="E2" s="37"/>
      <c r="F2" s="37"/>
      <c r="G2" s="37"/>
      <c r="H2" s="37"/>
      <c r="I2" s="44"/>
      <c r="J2" s="37"/>
      <c r="K2" s="37"/>
      <c r="L2" s="37" t="s">
        <v>30</v>
      </c>
      <c r="M2" s="45"/>
    </row>
    <row r="3" s="32" customFormat="1" ht="27" customHeight="1" spans="1:13">
      <c r="A3" s="38" t="s">
        <v>205</v>
      </c>
      <c r="B3" s="38" t="s">
        <v>369</v>
      </c>
      <c r="C3" s="38" t="s">
        <v>370</v>
      </c>
      <c r="D3" s="38" t="s">
        <v>371</v>
      </c>
      <c r="E3" s="38" t="s">
        <v>372</v>
      </c>
      <c r="F3" s="38"/>
      <c r="G3" s="38"/>
      <c r="H3" s="38"/>
      <c r="I3" s="46"/>
      <c r="J3" s="38"/>
      <c r="K3" s="38"/>
      <c r="L3" s="38"/>
      <c r="M3" s="38"/>
    </row>
    <row r="4" s="32" customFormat="1" ht="27" customHeight="1" spans="1:13">
      <c r="A4" s="38"/>
      <c r="B4" s="38"/>
      <c r="C4" s="38"/>
      <c r="D4" s="38"/>
      <c r="E4" s="38" t="s">
        <v>373</v>
      </c>
      <c r="F4" s="38" t="s">
        <v>374</v>
      </c>
      <c r="G4" s="38" t="s">
        <v>375</v>
      </c>
      <c r="H4" s="38" t="s">
        <v>376</v>
      </c>
      <c r="I4" s="38" t="s">
        <v>377</v>
      </c>
      <c r="J4" s="38" t="s">
        <v>378</v>
      </c>
      <c r="K4" s="38" t="s">
        <v>379</v>
      </c>
      <c r="L4" s="38" t="s">
        <v>380</v>
      </c>
      <c r="M4" s="38" t="s">
        <v>381</v>
      </c>
    </row>
    <row r="5" s="32" customFormat="1" ht="27" customHeight="1" spans="1:13">
      <c r="A5" s="38">
        <v>430</v>
      </c>
      <c r="B5" s="38" t="s">
        <v>151</v>
      </c>
      <c r="C5" s="39">
        <f>SUM(C6:C168)</f>
        <v>63982.75</v>
      </c>
      <c r="D5" s="38"/>
      <c r="E5" s="38"/>
      <c r="F5" s="38"/>
      <c r="G5" s="38"/>
      <c r="H5" s="38"/>
      <c r="I5" s="46"/>
      <c r="J5" s="38"/>
      <c r="K5" s="38"/>
      <c r="L5" s="38"/>
      <c r="M5" s="47"/>
    </row>
    <row r="6" s="32" customFormat="1" ht="27" customHeight="1" spans="1:13">
      <c r="A6" s="40">
        <v>430</v>
      </c>
      <c r="B6" s="41" t="s">
        <v>336</v>
      </c>
      <c r="C6" s="42">
        <v>109.29</v>
      </c>
      <c r="D6" s="43" t="s">
        <v>382</v>
      </c>
      <c r="E6" s="38" t="s">
        <v>383</v>
      </c>
      <c r="F6" s="41" t="s">
        <v>384</v>
      </c>
      <c r="G6" s="41" t="s">
        <v>385</v>
      </c>
      <c r="H6" s="41">
        <v>0</v>
      </c>
      <c r="I6" s="48" t="s">
        <v>386</v>
      </c>
      <c r="J6" s="41" t="s">
        <v>387</v>
      </c>
      <c r="K6" s="41" t="s">
        <v>388</v>
      </c>
      <c r="L6" s="41" t="s">
        <v>389</v>
      </c>
      <c r="M6" s="49"/>
    </row>
    <row r="7" s="32" customFormat="1" ht="27" customHeight="1" spans="1:13">
      <c r="A7" s="41"/>
      <c r="B7" s="41"/>
      <c r="C7" s="42"/>
      <c r="D7" s="43"/>
      <c r="E7" s="38"/>
      <c r="F7" s="41" t="s">
        <v>390</v>
      </c>
      <c r="G7" s="41" t="s">
        <v>385</v>
      </c>
      <c r="H7" s="41">
        <v>0</v>
      </c>
      <c r="I7" s="48" t="s">
        <v>391</v>
      </c>
      <c r="J7" s="41" t="s">
        <v>387</v>
      </c>
      <c r="K7" s="41" t="s">
        <v>388</v>
      </c>
      <c r="L7" s="41" t="s">
        <v>389</v>
      </c>
      <c r="M7" s="49"/>
    </row>
    <row r="8" s="32" customFormat="1" ht="27" customHeight="1" spans="1:13">
      <c r="A8" s="41"/>
      <c r="B8" s="41"/>
      <c r="C8" s="42"/>
      <c r="D8" s="43"/>
      <c r="E8" s="38"/>
      <c r="F8" s="41" t="s">
        <v>392</v>
      </c>
      <c r="G8" s="41" t="s">
        <v>393</v>
      </c>
      <c r="H8" s="41" t="s">
        <v>394</v>
      </c>
      <c r="I8" s="48" t="s">
        <v>395</v>
      </c>
      <c r="J8" s="41" t="s">
        <v>387</v>
      </c>
      <c r="K8" s="41" t="s">
        <v>385</v>
      </c>
      <c r="L8" s="41" t="s">
        <v>396</v>
      </c>
      <c r="M8" s="49"/>
    </row>
    <row r="9" s="32" customFormat="1" ht="27" customHeight="1" spans="1:13">
      <c r="A9" s="41"/>
      <c r="B9" s="41"/>
      <c r="C9" s="42"/>
      <c r="D9" s="43"/>
      <c r="E9" s="38"/>
      <c r="F9" s="41"/>
      <c r="G9" s="41" t="s">
        <v>397</v>
      </c>
      <c r="H9" s="41" t="s">
        <v>398</v>
      </c>
      <c r="I9" s="48" t="s">
        <v>399</v>
      </c>
      <c r="J9" s="41" t="s">
        <v>387</v>
      </c>
      <c r="K9" s="41" t="s">
        <v>385</v>
      </c>
      <c r="L9" s="41" t="s">
        <v>396</v>
      </c>
      <c r="M9" s="49"/>
    </row>
    <row r="10" s="32" customFormat="1" ht="27" customHeight="1" spans="1:13">
      <c r="A10" s="41"/>
      <c r="B10" s="41"/>
      <c r="C10" s="42"/>
      <c r="D10" s="43"/>
      <c r="E10" s="38"/>
      <c r="F10" s="41"/>
      <c r="G10" s="41" t="s">
        <v>400</v>
      </c>
      <c r="H10" s="41" t="s">
        <v>401</v>
      </c>
      <c r="I10" s="48" t="s">
        <v>402</v>
      </c>
      <c r="J10" s="41" t="s">
        <v>387</v>
      </c>
      <c r="K10" s="41" t="s">
        <v>385</v>
      </c>
      <c r="L10" s="41" t="s">
        <v>396</v>
      </c>
      <c r="M10" s="49"/>
    </row>
    <row r="11" s="32" customFormat="1" ht="27" customHeight="1" spans="1:13">
      <c r="A11" s="41"/>
      <c r="B11" s="41"/>
      <c r="C11" s="42"/>
      <c r="D11" s="43"/>
      <c r="E11" s="38"/>
      <c r="F11" s="41" t="s">
        <v>403</v>
      </c>
      <c r="G11" s="41" t="s">
        <v>404</v>
      </c>
      <c r="H11" s="41" t="s">
        <v>405</v>
      </c>
      <c r="I11" s="48" t="s">
        <v>406</v>
      </c>
      <c r="J11" s="41" t="s">
        <v>387</v>
      </c>
      <c r="K11" s="41" t="s">
        <v>407</v>
      </c>
      <c r="L11" s="41" t="s">
        <v>389</v>
      </c>
      <c r="M11" s="49"/>
    </row>
    <row r="12" s="32" customFormat="1" ht="27" customHeight="1" spans="1:13">
      <c r="A12" s="41"/>
      <c r="B12" s="41"/>
      <c r="C12" s="42"/>
      <c r="D12" s="43"/>
      <c r="E12" s="38"/>
      <c r="F12" s="41"/>
      <c r="G12" s="41" t="s">
        <v>408</v>
      </c>
      <c r="H12" s="41" t="s">
        <v>409</v>
      </c>
      <c r="I12" s="48" t="s">
        <v>410</v>
      </c>
      <c r="J12" s="41" t="s">
        <v>387</v>
      </c>
      <c r="K12" s="41" t="s">
        <v>411</v>
      </c>
      <c r="L12" s="41" t="s">
        <v>389</v>
      </c>
      <c r="M12" s="49"/>
    </row>
    <row r="13" s="32" customFormat="1" ht="27" customHeight="1" spans="1:13">
      <c r="A13" s="41"/>
      <c r="B13" s="41"/>
      <c r="C13" s="42"/>
      <c r="D13" s="43"/>
      <c r="E13" s="38"/>
      <c r="F13" s="41"/>
      <c r="G13" s="41" t="s">
        <v>412</v>
      </c>
      <c r="H13" s="41" t="s">
        <v>413</v>
      </c>
      <c r="I13" s="48" t="s">
        <v>414</v>
      </c>
      <c r="J13" s="41" t="s">
        <v>387</v>
      </c>
      <c r="K13" s="41" t="s">
        <v>415</v>
      </c>
      <c r="L13" s="41" t="s">
        <v>416</v>
      </c>
      <c r="M13" s="49"/>
    </row>
    <row r="14" s="32" customFormat="1" ht="27" customHeight="1" spans="1:13">
      <c r="A14" s="41"/>
      <c r="B14" s="41"/>
      <c r="C14" s="42"/>
      <c r="D14" s="43"/>
      <c r="E14" s="38"/>
      <c r="F14" s="41"/>
      <c r="G14" s="41" t="s">
        <v>417</v>
      </c>
      <c r="H14" s="41" t="s">
        <v>418</v>
      </c>
      <c r="I14" s="48" t="s">
        <v>419</v>
      </c>
      <c r="J14" s="41" t="s">
        <v>387</v>
      </c>
      <c r="K14" s="41" t="s">
        <v>420</v>
      </c>
      <c r="L14" s="41" t="s">
        <v>389</v>
      </c>
      <c r="M14" s="49"/>
    </row>
    <row r="15" s="32" customFormat="1" ht="27" customHeight="1" spans="1:13">
      <c r="A15" s="41"/>
      <c r="B15" s="41"/>
      <c r="C15" s="42"/>
      <c r="D15" s="43"/>
      <c r="E15" s="38"/>
      <c r="F15" s="41" t="s">
        <v>421</v>
      </c>
      <c r="G15" s="41" t="s">
        <v>422</v>
      </c>
      <c r="H15" s="41" t="s">
        <v>423</v>
      </c>
      <c r="I15" s="48" t="s">
        <v>424</v>
      </c>
      <c r="J15" s="41" t="s">
        <v>387</v>
      </c>
      <c r="K15" s="41" t="s">
        <v>420</v>
      </c>
      <c r="L15" s="41" t="s">
        <v>389</v>
      </c>
      <c r="M15" s="49"/>
    </row>
    <row r="16" s="32" customFormat="1" ht="27" customHeight="1" spans="1:13">
      <c r="A16" s="41"/>
      <c r="B16" s="41"/>
      <c r="C16" s="42"/>
      <c r="D16" s="43"/>
      <c r="E16" s="38"/>
      <c r="F16" s="41" t="s">
        <v>425</v>
      </c>
      <c r="G16" s="41" t="s">
        <v>426</v>
      </c>
      <c r="H16" s="41" t="s">
        <v>427</v>
      </c>
      <c r="I16" s="48" t="s">
        <v>428</v>
      </c>
      <c r="J16" s="41" t="s">
        <v>387</v>
      </c>
      <c r="K16" s="41" t="s">
        <v>388</v>
      </c>
      <c r="L16" s="41" t="s">
        <v>416</v>
      </c>
      <c r="M16" s="49"/>
    </row>
    <row r="17" s="32" customFormat="1" ht="27" customHeight="1" spans="1:13">
      <c r="A17" s="41"/>
      <c r="B17" s="41"/>
      <c r="C17" s="42"/>
      <c r="D17" s="43"/>
      <c r="E17" s="38" t="s">
        <v>429</v>
      </c>
      <c r="F17" s="41" t="s">
        <v>430</v>
      </c>
      <c r="G17" s="41" t="s">
        <v>431</v>
      </c>
      <c r="H17" s="41" t="s">
        <v>432</v>
      </c>
      <c r="I17" s="48" t="s">
        <v>433</v>
      </c>
      <c r="J17" s="41" t="s">
        <v>387</v>
      </c>
      <c r="K17" s="41" t="s">
        <v>420</v>
      </c>
      <c r="L17" s="41" t="s">
        <v>434</v>
      </c>
      <c r="M17" s="49"/>
    </row>
    <row r="18" s="32" customFormat="1" ht="27" customHeight="1" spans="1:13">
      <c r="A18" s="41"/>
      <c r="B18" s="41"/>
      <c r="C18" s="42"/>
      <c r="D18" s="43"/>
      <c r="E18" s="38"/>
      <c r="F18" s="41"/>
      <c r="G18" s="41" t="s">
        <v>435</v>
      </c>
      <c r="H18" s="41" t="s">
        <v>432</v>
      </c>
      <c r="I18" s="48" t="s">
        <v>433</v>
      </c>
      <c r="J18" s="41" t="s">
        <v>387</v>
      </c>
      <c r="K18" s="41" t="s">
        <v>420</v>
      </c>
      <c r="L18" s="41" t="s">
        <v>434</v>
      </c>
      <c r="M18" s="49"/>
    </row>
    <row r="19" s="32" customFormat="1" ht="27" customHeight="1" spans="1:13">
      <c r="A19" s="41"/>
      <c r="B19" s="41"/>
      <c r="C19" s="42"/>
      <c r="D19" s="43"/>
      <c r="E19" s="38"/>
      <c r="F19" s="41"/>
      <c r="G19" s="41" t="s">
        <v>436</v>
      </c>
      <c r="H19" s="41" t="s">
        <v>437</v>
      </c>
      <c r="I19" s="48" t="s">
        <v>438</v>
      </c>
      <c r="J19" s="41" t="s">
        <v>387</v>
      </c>
      <c r="K19" s="41" t="s">
        <v>439</v>
      </c>
      <c r="L19" s="41" t="s">
        <v>416</v>
      </c>
      <c r="M19" s="49"/>
    </row>
    <row r="20" s="32" customFormat="1" ht="27" customHeight="1" spans="1:13">
      <c r="A20" s="41"/>
      <c r="B20" s="41"/>
      <c r="C20" s="42"/>
      <c r="D20" s="43"/>
      <c r="E20" s="38" t="s">
        <v>440</v>
      </c>
      <c r="F20" s="41" t="s">
        <v>441</v>
      </c>
      <c r="G20" s="41" t="s">
        <v>442</v>
      </c>
      <c r="H20" s="41" t="s">
        <v>443</v>
      </c>
      <c r="I20" s="48" t="s">
        <v>444</v>
      </c>
      <c r="J20" s="41" t="s">
        <v>387</v>
      </c>
      <c r="K20" s="41" t="s">
        <v>385</v>
      </c>
      <c r="L20" s="41" t="s">
        <v>396</v>
      </c>
      <c r="M20" s="49"/>
    </row>
    <row r="21" s="32" customFormat="1" ht="27" customHeight="1" spans="1:13">
      <c r="A21" s="41"/>
      <c r="B21" s="41"/>
      <c r="C21" s="42"/>
      <c r="D21" s="43"/>
      <c r="E21" s="38"/>
      <c r="F21" s="41" t="s">
        <v>445</v>
      </c>
      <c r="G21" s="41" t="s">
        <v>446</v>
      </c>
      <c r="H21" s="41" t="s">
        <v>447</v>
      </c>
      <c r="I21" s="48" t="s">
        <v>448</v>
      </c>
      <c r="J21" s="41" t="s">
        <v>387</v>
      </c>
      <c r="K21" s="41" t="s">
        <v>407</v>
      </c>
      <c r="L21" s="41" t="s">
        <v>389</v>
      </c>
      <c r="M21" s="49"/>
    </row>
    <row r="22" s="32" customFormat="1" ht="27" customHeight="1" spans="1:13">
      <c r="A22" s="41"/>
      <c r="B22" s="41"/>
      <c r="C22" s="42"/>
      <c r="D22" s="43"/>
      <c r="E22" s="38"/>
      <c r="F22" s="41" t="s">
        <v>449</v>
      </c>
      <c r="G22" s="41" t="s">
        <v>450</v>
      </c>
      <c r="H22" s="41" t="s">
        <v>451</v>
      </c>
      <c r="I22" s="48" t="s">
        <v>452</v>
      </c>
      <c r="J22" s="41" t="s">
        <v>387</v>
      </c>
      <c r="K22" s="41" t="s">
        <v>415</v>
      </c>
      <c r="L22" s="41" t="s">
        <v>389</v>
      </c>
      <c r="M22" s="49"/>
    </row>
    <row r="23" s="32" customFormat="1" ht="27" customHeight="1" spans="1:13">
      <c r="A23" s="40">
        <v>430</v>
      </c>
      <c r="B23" s="41" t="s">
        <v>337</v>
      </c>
      <c r="C23" s="42">
        <v>122</v>
      </c>
      <c r="D23" s="43" t="s">
        <v>382</v>
      </c>
      <c r="E23" s="38" t="s">
        <v>383</v>
      </c>
      <c r="F23" s="41" t="s">
        <v>384</v>
      </c>
      <c r="G23" s="41" t="s">
        <v>385</v>
      </c>
      <c r="H23" s="41" t="s">
        <v>453</v>
      </c>
      <c r="I23" s="48" t="s">
        <v>386</v>
      </c>
      <c r="J23" s="41" t="s">
        <v>387</v>
      </c>
      <c r="K23" s="41" t="s">
        <v>388</v>
      </c>
      <c r="L23" s="41" t="s">
        <v>389</v>
      </c>
      <c r="M23" s="49"/>
    </row>
    <row r="24" s="32" customFormat="1" ht="27" customHeight="1" spans="1:13">
      <c r="A24" s="41"/>
      <c r="B24" s="41"/>
      <c r="C24" s="42"/>
      <c r="D24" s="43"/>
      <c r="E24" s="38"/>
      <c r="F24" s="41" t="s">
        <v>390</v>
      </c>
      <c r="G24" s="41" t="s">
        <v>385</v>
      </c>
      <c r="H24" s="41" t="s">
        <v>453</v>
      </c>
      <c r="I24" s="48" t="s">
        <v>391</v>
      </c>
      <c r="J24" s="41" t="s">
        <v>387</v>
      </c>
      <c r="K24" s="41" t="s">
        <v>388</v>
      </c>
      <c r="L24" s="41" t="s">
        <v>389</v>
      </c>
      <c r="M24" s="49"/>
    </row>
    <row r="25" s="32" customFormat="1" ht="27" customHeight="1" spans="1:13">
      <c r="A25" s="41"/>
      <c r="B25" s="41"/>
      <c r="C25" s="42"/>
      <c r="D25" s="43"/>
      <c r="E25" s="38"/>
      <c r="F25" s="41" t="s">
        <v>392</v>
      </c>
      <c r="G25" s="41" t="s">
        <v>393</v>
      </c>
      <c r="H25" s="41" t="s">
        <v>394</v>
      </c>
      <c r="I25" s="48" t="s">
        <v>395</v>
      </c>
      <c r="J25" s="41" t="s">
        <v>387</v>
      </c>
      <c r="K25" s="41" t="s">
        <v>385</v>
      </c>
      <c r="L25" s="41" t="s">
        <v>396</v>
      </c>
      <c r="M25" s="49"/>
    </row>
    <row r="26" s="32" customFormat="1" ht="27" customHeight="1" spans="1:13">
      <c r="A26" s="41"/>
      <c r="B26" s="41"/>
      <c r="C26" s="42"/>
      <c r="D26" s="43"/>
      <c r="E26" s="38"/>
      <c r="F26" s="41"/>
      <c r="G26" s="41" t="s">
        <v>397</v>
      </c>
      <c r="H26" s="41" t="s">
        <v>398</v>
      </c>
      <c r="I26" s="48" t="s">
        <v>399</v>
      </c>
      <c r="J26" s="41" t="s">
        <v>387</v>
      </c>
      <c r="K26" s="41" t="s">
        <v>385</v>
      </c>
      <c r="L26" s="41" t="s">
        <v>396</v>
      </c>
      <c r="M26" s="49"/>
    </row>
    <row r="27" s="32" customFormat="1" ht="27" customHeight="1" spans="1:13">
      <c r="A27" s="41"/>
      <c r="B27" s="41"/>
      <c r="C27" s="42"/>
      <c r="D27" s="43"/>
      <c r="E27" s="38"/>
      <c r="F27" s="41"/>
      <c r="G27" s="41" t="s">
        <v>400</v>
      </c>
      <c r="H27" s="41" t="s">
        <v>401</v>
      </c>
      <c r="I27" s="48" t="s">
        <v>402</v>
      </c>
      <c r="J27" s="41" t="s">
        <v>387</v>
      </c>
      <c r="K27" s="41" t="s">
        <v>385</v>
      </c>
      <c r="L27" s="41" t="s">
        <v>396</v>
      </c>
      <c r="M27" s="49"/>
    </row>
    <row r="28" s="32" customFormat="1" ht="27" customHeight="1" spans="1:13">
      <c r="A28" s="41"/>
      <c r="B28" s="41"/>
      <c r="C28" s="42"/>
      <c r="D28" s="43"/>
      <c r="E28" s="38"/>
      <c r="F28" s="41" t="s">
        <v>403</v>
      </c>
      <c r="G28" s="41" t="s">
        <v>404</v>
      </c>
      <c r="H28" s="41" t="s">
        <v>454</v>
      </c>
      <c r="I28" s="48" t="s">
        <v>455</v>
      </c>
      <c r="J28" s="41" t="s">
        <v>387</v>
      </c>
      <c r="K28" s="41" t="s">
        <v>407</v>
      </c>
      <c r="L28" s="41" t="s">
        <v>389</v>
      </c>
      <c r="M28" s="49"/>
    </row>
    <row r="29" s="32" customFormat="1" ht="27" customHeight="1" spans="1:13">
      <c r="A29" s="41"/>
      <c r="B29" s="41"/>
      <c r="C29" s="42"/>
      <c r="D29" s="43"/>
      <c r="E29" s="38"/>
      <c r="F29" s="41"/>
      <c r="G29" s="41" t="s">
        <v>408</v>
      </c>
      <c r="H29" s="41" t="s">
        <v>409</v>
      </c>
      <c r="I29" s="48" t="s">
        <v>410</v>
      </c>
      <c r="J29" s="41" t="s">
        <v>387</v>
      </c>
      <c r="K29" s="41" t="s">
        <v>411</v>
      </c>
      <c r="L29" s="41" t="s">
        <v>389</v>
      </c>
      <c r="M29" s="49"/>
    </row>
    <row r="30" s="32" customFormat="1" ht="27" customHeight="1" spans="1:13">
      <c r="A30" s="41"/>
      <c r="B30" s="41"/>
      <c r="C30" s="42"/>
      <c r="D30" s="43"/>
      <c r="E30" s="38"/>
      <c r="F30" s="41"/>
      <c r="G30" s="41" t="s">
        <v>412</v>
      </c>
      <c r="H30" s="41" t="s">
        <v>413</v>
      </c>
      <c r="I30" s="48" t="s">
        <v>414</v>
      </c>
      <c r="J30" s="41" t="s">
        <v>387</v>
      </c>
      <c r="K30" s="41" t="s">
        <v>415</v>
      </c>
      <c r="L30" s="41" t="s">
        <v>416</v>
      </c>
      <c r="M30" s="49"/>
    </row>
    <row r="31" s="32" customFormat="1" ht="27" customHeight="1" spans="1:13">
      <c r="A31" s="41"/>
      <c r="B31" s="41"/>
      <c r="C31" s="42"/>
      <c r="D31" s="43"/>
      <c r="E31" s="38"/>
      <c r="F31" s="41"/>
      <c r="G31" s="41" t="s">
        <v>417</v>
      </c>
      <c r="H31" s="41" t="s">
        <v>418</v>
      </c>
      <c r="I31" s="48" t="s">
        <v>419</v>
      </c>
      <c r="J31" s="41" t="s">
        <v>387</v>
      </c>
      <c r="K31" s="41" t="s">
        <v>420</v>
      </c>
      <c r="L31" s="41" t="s">
        <v>389</v>
      </c>
      <c r="M31" s="49"/>
    </row>
    <row r="32" s="32" customFormat="1" ht="27" customHeight="1" spans="1:13">
      <c r="A32" s="41"/>
      <c r="B32" s="41"/>
      <c r="C32" s="42"/>
      <c r="D32" s="43"/>
      <c r="E32" s="38"/>
      <c r="F32" s="41" t="s">
        <v>421</v>
      </c>
      <c r="G32" s="41" t="s">
        <v>422</v>
      </c>
      <c r="H32" s="41" t="s">
        <v>423</v>
      </c>
      <c r="I32" s="48" t="s">
        <v>424</v>
      </c>
      <c r="J32" s="41" t="s">
        <v>387</v>
      </c>
      <c r="K32" s="41" t="s">
        <v>420</v>
      </c>
      <c r="L32" s="41" t="s">
        <v>389</v>
      </c>
      <c r="M32" s="49"/>
    </row>
    <row r="33" s="32" customFormat="1" ht="27" customHeight="1" spans="1:13">
      <c r="A33" s="41"/>
      <c r="B33" s="41"/>
      <c r="C33" s="42"/>
      <c r="D33" s="43"/>
      <c r="E33" s="38"/>
      <c r="F33" s="41" t="s">
        <v>425</v>
      </c>
      <c r="G33" s="41" t="s">
        <v>426</v>
      </c>
      <c r="H33" s="41" t="s">
        <v>456</v>
      </c>
      <c r="I33" s="48" t="s">
        <v>337</v>
      </c>
      <c r="J33" s="41" t="s">
        <v>387</v>
      </c>
      <c r="K33" s="41" t="s">
        <v>388</v>
      </c>
      <c r="L33" s="41" t="s">
        <v>416</v>
      </c>
      <c r="M33" s="49"/>
    </row>
    <row r="34" s="32" customFormat="1" ht="27" customHeight="1" spans="1:13">
      <c r="A34" s="41"/>
      <c r="B34" s="41"/>
      <c r="C34" s="42"/>
      <c r="D34" s="43"/>
      <c r="E34" s="38" t="s">
        <v>429</v>
      </c>
      <c r="F34" s="41" t="s">
        <v>430</v>
      </c>
      <c r="G34" s="41" t="s">
        <v>431</v>
      </c>
      <c r="H34" s="41" t="s">
        <v>432</v>
      </c>
      <c r="I34" s="48" t="s">
        <v>433</v>
      </c>
      <c r="J34" s="41" t="s">
        <v>387</v>
      </c>
      <c r="K34" s="41" t="s">
        <v>420</v>
      </c>
      <c r="L34" s="41" t="s">
        <v>434</v>
      </c>
      <c r="M34" s="49"/>
    </row>
    <row r="35" s="32" customFormat="1" ht="27" customHeight="1" spans="1:13">
      <c r="A35" s="41"/>
      <c r="B35" s="41"/>
      <c r="C35" s="42"/>
      <c r="D35" s="43"/>
      <c r="E35" s="38"/>
      <c r="F35" s="41"/>
      <c r="G35" s="41" t="s">
        <v>435</v>
      </c>
      <c r="H35" s="41" t="s">
        <v>432</v>
      </c>
      <c r="I35" s="48" t="s">
        <v>433</v>
      </c>
      <c r="J35" s="41" t="s">
        <v>387</v>
      </c>
      <c r="K35" s="41" t="s">
        <v>420</v>
      </c>
      <c r="L35" s="41" t="s">
        <v>434</v>
      </c>
      <c r="M35" s="49"/>
    </row>
    <row r="36" s="32" customFormat="1" ht="27" customHeight="1" spans="1:13">
      <c r="A36" s="41"/>
      <c r="B36" s="41"/>
      <c r="C36" s="42"/>
      <c r="D36" s="43"/>
      <c r="E36" s="38"/>
      <c r="F36" s="41"/>
      <c r="G36" s="41" t="s">
        <v>436</v>
      </c>
      <c r="H36" s="41" t="s">
        <v>437</v>
      </c>
      <c r="I36" s="48" t="s">
        <v>438</v>
      </c>
      <c r="J36" s="41" t="s">
        <v>387</v>
      </c>
      <c r="K36" s="41" t="s">
        <v>439</v>
      </c>
      <c r="L36" s="41" t="s">
        <v>416</v>
      </c>
      <c r="M36" s="49"/>
    </row>
    <row r="37" s="32" customFormat="1" ht="27" customHeight="1" spans="1:13">
      <c r="A37" s="41"/>
      <c r="B37" s="41"/>
      <c r="C37" s="42"/>
      <c r="D37" s="43"/>
      <c r="E37" s="38" t="s">
        <v>440</v>
      </c>
      <c r="F37" s="41" t="s">
        <v>441</v>
      </c>
      <c r="G37" s="41" t="s">
        <v>442</v>
      </c>
      <c r="H37" s="41" t="s">
        <v>443</v>
      </c>
      <c r="I37" s="48" t="s">
        <v>444</v>
      </c>
      <c r="J37" s="41" t="s">
        <v>387</v>
      </c>
      <c r="K37" s="41" t="s">
        <v>385</v>
      </c>
      <c r="L37" s="41" t="s">
        <v>396</v>
      </c>
      <c r="M37" s="49"/>
    </row>
    <row r="38" s="32" customFormat="1" ht="27" customHeight="1" spans="1:13">
      <c r="A38" s="41"/>
      <c r="B38" s="41"/>
      <c r="C38" s="42"/>
      <c r="D38" s="43"/>
      <c r="E38" s="38"/>
      <c r="F38" s="41" t="s">
        <v>445</v>
      </c>
      <c r="G38" s="41" t="s">
        <v>446</v>
      </c>
      <c r="H38" s="41" t="s">
        <v>447</v>
      </c>
      <c r="I38" s="48" t="s">
        <v>448</v>
      </c>
      <c r="J38" s="41" t="s">
        <v>387</v>
      </c>
      <c r="K38" s="41" t="s">
        <v>407</v>
      </c>
      <c r="L38" s="41" t="s">
        <v>389</v>
      </c>
      <c r="M38" s="49"/>
    </row>
    <row r="39" s="32" customFormat="1" ht="27" customHeight="1" spans="1:13">
      <c r="A39" s="41"/>
      <c r="B39" s="41"/>
      <c r="C39" s="42"/>
      <c r="D39" s="43"/>
      <c r="E39" s="38"/>
      <c r="F39" s="41" t="s">
        <v>449</v>
      </c>
      <c r="G39" s="41" t="s">
        <v>450</v>
      </c>
      <c r="H39" s="41" t="s">
        <v>451</v>
      </c>
      <c r="I39" s="48" t="s">
        <v>452</v>
      </c>
      <c r="J39" s="41" t="s">
        <v>387</v>
      </c>
      <c r="K39" s="41" t="s">
        <v>415</v>
      </c>
      <c r="L39" s="41" t="s">
        <v>389</v>
      </c>
      <c r="M39" s="49"/>
    </row>
    <row r="40" s="32" customFormat="1" ht="27" customHeight="1" spans="1:13">
      <c r="A40" s="40">
        <v>430</v>
      </c>
      <c r="B40" s="41" t="s">
        <v>457</v>
      </c>
      <c r="C40" s="42">
        <v>68.03</v>
      </c>
      <c r="D40" s="43" t="s">
        <v>382</v>
      </c>
      <c r="E40" s="38" t="s">
        <v>383</v>
      </c>
      <c r="F40" s="41" t="s">
        <v>384</v>
      </c>
      <c r="G40" s="41" t="s">
        <v>385</v>
      </c>
      <c r="H40" s="41" t="s">
        <v>453</v>
      </c>
      <c r="I40" s="48" t="s">
        <v>386</v>
      </c>
      <c r="J40" s="41" t="s">
        <v>387</v>
      </c>
      <c r="K40" s="41" t="s">
        <v>388</v>
      </c>
      <c r="L40" s="41" t="s">
        <v>389</v>
      </c>
      <c r="M40" s="49"/>
    </row>
    <row r="41" s="32" customFormat="1" ht="27" customHeight="1" spans="1:13">
      <c r="A41" s="41"/>
      <c r="B41" s="41"/>
      <c r="C41" s="42"/>
      <c r="D41" s="43"/>
      <c r="E41" s="38"/>
      <c r="F41" s="41" t="s">
        <v>390</v>
      </c>
      <c r="G41" s="41" t="s">
        <v>385</v>
      </c>
      <c r="H41" s="41" t="s">
        <v>453</v>
      </c>
      <c r="I41" s="48" t="s">
        <v>391</v>
      </c>
      <c r="J41" s="41" t="s">
        <v>387</v>
      </c>
      <c r="K41" s="41" t="s">
        <v>388</v>
      </c>
      <c r="L41" s="41" t="s">
        <v>389</v>
      </c>
      <c r="M41" s="49"/>
    </row>
    <row r="42" s="32" customFormat="1" ht="27" customHeight="1" spans="1:13">
      <c r="A42" s="41"/>
      <c r="B42" s="41"/>
      <c r="C42" s="42"/>
      <c r="D42" s="43"/>
      <c r="E42" s="38"/>
      <c r="F42" s="41" t="s">
        <v>392</v>
      </c>
      <c r="G42" s="41" t="s">
        <v>393</v>
      </c>
      <c r="H42" s="41" t="s">
        <v>394</v>
      </c>
      <c r="I42" s="48" t="s">
        <v>395</v>
      </c>
      <c r="J42" s="41" t="s">
        <v>387</v>
      </c>
      <c r="K42" s="41" t="s">
        <v>385</v>
      </c>
      <c r="L42" s="41" t="s">
        <v>396</v>
      </c>
      <c r="M42" s="49"/>
    </row>
    <row r="43" s="32" customFormat="1" ht="27" customHeight="1" spans="1:13">
      <c r="A43" s="41"/>
      <c r="B43" s="41"/>
      <c r="C43" s="42"/>
      <c r="D43" s="43"/>
      <c r="E43" s="38"/>
      <c r="F43" s="41"/>
      <c r="G43" s="41" t="s">
        <v>397</v>
      </c>
      <c r="H43" s="41" t="s">
        <v>398</v>
      </c>
      <c r="I43" s="48" t="s">
        <v>399</v>
      </c>
      <c r="J43" s="41" t="s">
        <v>387</v>
      </c>
      <c r="K43" s="41" t="s">
        <v>385</v>
      </c>
      <c r="L43" s="41" t="s">
        <v>396</v>
      </c>
      <c r="M43" s="49"/>
    </row>
    <row r="44" s="32" customFormat="1" ht="27" customHeight="1" spans="1:13">
      <c r="A44" s="41"/>
      <c r="B44" s="41"/>
      <c r="C44" s="42"/>
      <c r="D44" s="43"/>
      <c r="E44" s="38"/>
      <c r="F44" s="41"/>
      <c r="G44" s="41" t="s">
        <v>400</v>
      </c>
      <c r="H44" s="41" t="s">
        <v>401</v>
      </c>
      <c r="I44" s="48" t="s">
        <v>402</v>
      </c>
      <c r="J44" s="41" t="s">
        <v>387</v>
      </c>
      <c r="K44" s="41" t="s">
        <v>385</v>
      </c>
      <c r="L44" s="41" t="s">
        <v>396</v>
      </c>
      <c r="M44" s="49"/>
    </row>
    <row r="45" s="32" customFormat="1" ht="27" customHeight="1" spans="1:13">
      <c r="A45" s="41"/>
      <c r="B45" s="41"/>
      <c r="C45" s="42"/>
      <c r="D45" s="43"/>
      <c r="E45" s="38"/>
      <c r="F45" s="41" t="s">
        <v>403</v>
      </c>
      <c r="G45" s="41" t="s">
        <v>404</v>
      </c>
      <c r="H45" s="41" t="s">
        <v>405</v>
      </c>
      <c r="I45" s="48" t="s">
        <v>406</v>
      </c>
      <c r="J45" s="41" t="s">
        <v>387</v>
      </c>
      <c r="K45" s="41" t="s">
        <v>407</v>
      </c>
      <c r="L45" s="41" t="s">
        <v>389</v>
      </c>
      <c r="M45" s="49"/>
    </row>
    <row r="46" s="32" customFormat="1" ht="27" customHeight="1" spans="1:13">
      <c r="A46" s="41"/>
      <c r="B46" s="41"/>
      <c r="C46" s="42"/>
      <c r="D46" s="43"/>
      <c r="E46" s="38"/>
      <c r="F46" s="41"/>
      <c r="G46" s="41" t="s">
        <v>408</v>
      </c>
      <c r="H46" s="41" t="s">
        <v>409</v>
      </c>
      <c r="I46" s="48" t="s">
        <v>410</v>
      </c>
      <c r="J46" s="41" t="s">
        <v>387</v>
      </c>
      <c r="K46" s="41" t="s">
        <v>411</v>
      </c>
      <c r="L46" s="41" t="s">
        <v>389</v>
      </c>
      <c r="M46" s="49"/>
    </row>
    <row r="47" s="32" customFormat="1" ht="27" customHeight="1" spans="1:13">
      <c r="A47" s="41"/>
      <c r="B47" s="41"/>
      <c r="C47" s="42"/>
      <c r="D47" s="43"/>
      <c r="E47" s="38"/>
      <c r="F47" s="41"/>
      <c r="G47" s="41" t="s">
        <v>412</v>
      </c>
      <c r="H47" s="41" t="s">
        <v>413</v>
      </c>
      <c r="I47" s="48" t="s">
        <v>414</v>
      </c>
      <c r="J47" s="41" t="s">
        <v>387</v>
      </c>
      <c r="K47" s="41" t="s">
        <v>415</v>
      </c>
      <c r="L47" s="41" t="s">
        <v>416</v>
      </c>
      <c r="M47" s="49"/>
    </row>
    <row r="48" s="32" customFormat="1" ht="27" customHeight="1" spans="1:13">
      <c r="A48" s="41"/>
      <c r="B48" s="41"/>
      <c r="C48" s="42"/>
      <c r="D48" s="43"/>
      <c r="E48" s="38"/>
      <c r="F48" s="41"/>
      <c r="G48" s="41" t="s">
        <v>417</v>
      </c>
      <c r="H48" s="41" t="s">
        <v>418</v>
      </c>
      <c r="I48" s="48" t="s">
        <v>419</v>
      </c>
      <c r="J48" s="41" t="s">
        <v>387</v>
      </c>
      <c r="K48" s="41" t="s">
        <v>420</v>
      </c>
      <c r="L48" s="41" t="s">
        <v>389</v>
      </c>
      <c r="M48" s="49"/>
    </row>
    <row r="49" s="32" customFormat="1" ht="27" customHeight="1" spans="1:13">
      <c r="A49" s="41"/>
      <c r="B49" s="41"/>
      <c r="C49" s="42"/>
      <c r="D49" s="43"/>
      <c r="E49" s="38"/>
      <c r="F49" s="41" t="s">
        <v>421</v>
      </c>
      <c r="G49" s="41" t="s">
        <v>422</v>
      </c>
      <c r="H49" s="41" t="s">
        <v>423</v>
      </c>
      <c r="I49" s="48" t="s">
        <v>424</v>
      </c>
      <c r="J49" s="41" t="s">
        <v>387</v>
      </c>
      <c r="K49" s="41" t="s">
        <v>420</v>
      </c>
      <c r="L49" s="41" t="s">
        <v>389</v>
      </c>
      <c r="M49" s="49"/>
    </row>
    <row r="50" s="32" customFormat="1" ht="27" customHeight="1" spans="1:13">
      <c r="A50" s="41"/>
      <c r="B50" s="41"/>
      <c r="C50" s="42"/>
      <c r="D50" s="43"/>
      <c r="E50" s="38"/>
      <c r="F50" s="41" t="s">
        <v>425</v>
      </c>
      <c r="G50" s="41" t="s">
        <v>426</v>
      </c>
      <c r="H50" s="41" t="s">
        <v>458</v>
      </c>
      <c r="I50" s="48" t="s">
        <v>457</v>
      </c>
      <c r="J50" s="41" t="s">
        <v>387</v>
      </c>
      <c r="K50" s="41" t="s">
        <v>388</v>
      </c>
      <c r="L50" s="41" t="s">
        <v>416</v>
      </c>
      <c r="M50" s="49"/>
    </row>
    <row r="51" s="32" customFormat="1" ht="27" customHeight="1" spans="1:13">
      <c r="A51" s="41"/>
      <c r="B51" s="41"/>
      <c r="C51" s="42"/>
      <c r="D51" s="43"/>
      <c r="E51" s="38" t="s">
        <v>429</v>
      </c>
      <c r="F51" s="41" t="s">
        <v>430</v>
      </c>
      <c r="G51" s="41" t="s">
        <v>431</v>
      </c>
      <c r="H51" s="41" t="s">
        <v>432</v>
      </c>
      <c r="I51" s="48" t="s">
        <v>433</v>
      </c>
      <c r="J51" s="41" t="s">
        <v>387</v>
      </c>
      <c r="K51" s="41" t="s">
        <v>420</v>
      </c>
      <c r="L51" s="41" t="s">
        <v>434</v>
      </c>
      <c r="M51" s="49"/>
    </row>
    <row r="52" s="32" customFormat="1" ht="27" customHeight="1" spans="1:13">
      <c r="A52" s="41"/>
      <c r="B52" s="41"/>
      <c r="C52" s="42"/>
      <c r="D52" s="43"/>
      <c r="E52" s="38"/>
      <c r="F52" s="41"/>
      <c r="G52" s="41" t="s">
        <v>435</v>
      </c>
      <c r="H52" s="41" t="s">
        <v>432</v>
      </c>
      <c r="I52" s="48" t="s">
        <v>433</v>
      </c>
      <c r="J52" s="41" t="s">
        <v>387</v>
      </c>
      <c r="K52" s="41" t="s">
        <v>420</v>
      </c>
      <c r="L52" s="41" t="s">
        <v>434</v>
      </c>
      <c r="M52" s="49"/>
    </row>
    <row r="53" s="32" customFormat="1" ht="27" customHeight="1" spans="1:13">
      <c r="A53" s="41"/>
      <c r="B53" s="41"/>
      <c r="C53" s="42"/>
      <c r="D53" s="43"/>
      <c r="E53" s="38"/>
      <c r="F53" s="41"/>
      <c r="G53" s="41" t="s">
        <v>436</v>
      </c>
      <c r="H53" s="41" t="s">
        <v>437</v>
      </c>
      <c r="I53" s="48" t="s">
        <v>438</v>
      </c>
      <c r="J53" s="41" t="s">
        <v>387</v>
      </c>
      <c r="K53" s="41" t="s">
        <v>439</v>
      </c>
      <c r="L53" s="41" t="s">
        <v>416</v>
      </c>
      <c r="M53" s="49"/>
    </row>
    <row r="54" s="32" customFormat="1" ht="27" customHeight="1" spans="1:13">
      <c r="A54" s="41"/>
      <c r="B54" s="41"/>
      <c r="C54" s="42"/>
      <c r="D54" s="43"/>
      <c r="E54" s="38" t="s">
        <v>440</v>
      </c>
      <c r="F54" s="41" t="s">
        <v>441</v>
      </c>
      <c r="G54" s="41" t="s">
        <v>442</v>
      </c>
      <c r="H54" s="41" t="s">
        <v>443</v>
      </c>
      <c r="I54" s="48" t="s">
        <v>444</v>
      </c>
      <c r="J54" s="41" t="s">
        <v>387</v>
      </c>
      <c r="K54" s="41" t="s">
        <v>385</v>
      </c>
      <c r="L54" s="41" t="s">
        <v>396</v>
      </c>
      <c r="M54" s="49"/>
    </row>
    <row r="55" s="32" customFormat="1" ht="27" customHeight="1" spans="1:13">
      <c r="A55" s="41"/>
      <c r="B55" s="41"/>
      <c r="C55" s="42"/>
      <c r="D55" s="43"/>
      <c r="E55" s="38"/>
      <c r="F55" s="41" t="s">
        <v>445</v>
      </c>
      <c r="G55" s="41" t="s">
        <v>446</v>
      </c>
      <c r="H55" s="41" t="s">
        <v>447</v>
      </c>
      <c r="I55" s="48" t="s">
        <v>448</v>
      </c>
      <c r="J55" s="41" t="s">
        <v>387</v>
      </c>
      <c r="K55" s="41" t="s">
        <v>407</v>
      </c>
      <c r="L55" s="41" t="s">
        <v>389</v>
      </c>
      <c r="M55" s="49"/>
    </row>
    <row r="56" s="32" customFormat="1" ht="27" customHeight="1" spans="1:13">
      <c r="A56" s="41"/>
      <c r="B56" s="41"/>
      <c r="C56" s="42"/>
      <c r="D56" s="43"/>
      <c r="E56" s="38"/>
      <c r="F56" s="41" t="s">
        <v>449</v>
      </c>
      <c r="G56" s="41" t="s">
        <v>450</v>
      </c>
      <c r="H56" s="41" t="s">
        <v>451</v>
      </c>
      <c r="I56" s="48" t="s">
        <v>452</v>
      </c>
      <c r="J56" s="41" t="s">
        <v>387</v>
      </c>
      <c r="K56" s="41" t="s">
        <v>415</v>
      </c>
      <c r="L56" s="41" t="s">
        <v>389</v>
      </c>
      <c r="M56" s="49"/>
    </row>
    <row r="57" s="32" customFormat="1" ht="27" customHeight="1" spans="1:13">
      <c r="A57" s="40">
        <v>430</v>
      </c>
      <c r="B57" s="41" t="s">
        <v>459</v>
      </c>
      <c r="C57" s="42">
        <v>81.42</v>
      </c>
      <c r="D57" s="43" t="s">
        <v>382</v>
      </c>
      <c r="E57" s="38" t="s">
        <v>383</v>
      </c>
      <c r="F57" s="41" t="s">
        <v>384</v>
      </c>
      <c r="G57" s="41" t="s">
        <v>385</v>
      </c>
      <c r="H57" s="41" t="s">
        <v>453</v>
      </c>
      <c r="I57" s="48" t="s">
        <v>386</v>
      </c>
      <c r="J57" s="41" t="s">
        <v>387</v>
      </c>
      <c r="K57" s="41" t="s">
        <v>388</v>
      </c>
      <c r="L57" s="41" t="s">
        <v>389</v>
      </c>
      <c r="M57" s="49"/>
    </row>
    <row r="58" s="32" customFormat="1" ht="27" customHeight="1" spans="1:13">
      <c r="A58" s="41"/>
      <c r="B58" s="41"/>
      <c r="C58" s="42"/>
      <c r="D58" s="43"/>
      <c r="E58" s="38"/>
      <c r="F58" s="41" t="s">
        <v>390</v>
      </c>
      <c r="G58" s="41" t="s">
        <v>385</v>
      </c>
      <c r="H58" s="41" t="s">
        <v>453</v>
      </c>
      <c r="I58" s="48" t="s">
        <v>391</v>
      </c>
      <c r="J58" s="41" t="s">
        <v>387</v>
      </c>
      <c r="K58" s="41" t="s">
        <v>388</v>
      </c>
      <c r="L58" s="41" t="s">
        <v>389</v>
      </c>
      <c r="M58" s="49"/>
    </row>
    <row r="59" s="32" customFormat="1" ht="27" customHeight="1" spans="1:13">
      <c r="A59" s="41"/>
      <c r="B59" s="41"/>
      <c r="C59" s="42"/>
      <c r="D59" s="43"/>
      <c r="E59" s="38"/>
      <c r="F59" s="41" t="s">
        <v>392</v>
      </c>
      <c r="G59" s="41" t="s">
        <v>393</v>
      </c>
      <c r="H59" s="41" t="s">
        <v>394</v>
      </c>
      <c r="I59" s="48" t="s">
        <v>395</v>
      </c>
      <c r="J59" s="41" t="s">
        <v>387</v>
      </c>
      <c r="K59" s="41" t="s">
        <v>385</v>
      </c>
      <c r="L59" s="41" t="s">
        <v>396</v>
      </c>
      <c r="M59" s="49"/>
    </row>
    <row r="60" s="32" customFormat="1" ht="27" customHeight="1" spans="1:13">
      <c r="A60" s="41"/>
      <c r="B60" s="41"/>
      <c r="C60" s="42"/>
      <c r="D60" s="43"/>
      <c r="E60" s="38"/>
      <c r="F60" s="41"/>
      <c r="G60" s="41" t="s">
        <v>397</v>
      </c>
      <c r="H60" s="41" t="s">
        <v>398</v>
      </c>
      <c r="I60" s="48" t="s">
        <v>399</v>
      </c>
      <c r="J60" s="41" t="s">
        <v>387</v>
      </c>
      <c r="K60" s="41" t="s">
        <v>385</v>
      </c>
      <c r="L60" s="41" t="s">
        <v>396</v>
      </c>
      <c r="M60" s="49"/>
    </row>
    <row r="61" s="32" customFormat="1" ht="27" customHeight="1" spans="1:13">
      <c r="A61" s="41"/>
      <c r="B61" s="41"/>
      <c r="C61" s="42"/>
      <c r="D61" s="43"/>
      <c r="E61" s="38"/>
      <c r="F61" s="41"/>
      <c r="G61" s="41" t="s">
        <v>400</v>
      </c>
      <c r="H61" s="41" t="s">
        <v>401</v>
      </c>
      <c r="I61" s="48" t="s">
        <v>402</v>
      </c>
      <c r="J61" s="41" t="s">
        <v>387</v>
      </c>
      <c r="K61" s="41" t="s">
        <v>385</v>
      </c>
      <c r="L61" s="41" t="s">
        <v>396</v>
      </c>
      <c r="M61" s="49"/>
    </row>
    <row r="62" s="32" customFormat="1" ht="27" customHeight="1" spans="1:13">
      <c r="A62" s="41"/>
      <c r="B62" s="41"/>
      <c r="C62" s="42"/>
      <c r="D62" s="43"/>
      <c r="E62" s="38"/>
      <c r="F62" s="41" t="s">
        <v>403</v>
      </c>
      <c r="G62" s="41" t="s">
        <v>404</v>
      </c>
      <c r="H62" s="41" t="s">
        <v>405</v>
      </c>
      <c r="I62" s="48" t="s">
        <v>406</v>
      </c>
      <c r="J62" s="41" t="s">
        <v>387</v>
      </c>
      <c r="K62" s="41" t="s">
        <v>407</v>
      </c>
      <c r="L62" s="41" t="s">
        <v>389</v>
      </c>
      <c r="M62" s="49"/>
    </row>
    <row r="63" s="32" customFormat="1" ht="27" customHeight="1" spans="1:13">
      <c r="A63" s="41"/>
      <c r="B63" s="41"/>
      <c r="C63" s="42"/>
      <c r="D63" s="43"/>
      <c r="E63" s="38"/>
      <c r="F63" s="41"/>
      <c r="G63" s="41" t="s">
        <v>408</v>
      </c>
      <c r="H63" s="41" t="s">
        <v>409</v>
      </c>
      <c r="I63" s="48" t="s">
        <v>410</v>
      </c>
      <c r="J63" s="41" t="s">
        <v>387</v>
      </c>
      <c r="K63" s="41" t="s">
        <v>411</v>
      </c>
      <c r="L63" s="41" t="s">
        <v>389</v>
      </c>
      <c r="M63" s="49"/>
    </row>
    <row r="64" s="32" customFormat="1" ht="27" customHeight="1" spans="1:13">
      <c r="A64" s="41"/>
      <c r="B64" s="41"/>
      <c r="C64" s="42"/>
      <c r="D64" s="43"/>
      <c r="E64" s="38"/>
      <c r="F64" s="41"/>
      <c r="G64" s="41" t="s">
        <v>412</v>
      </c>
      <c r="H64" s="41" t="s">
        <v>413</v>
      </c>
      <c r="I64" s="48" t="s">
        <v>414</v>
      </c>
      <c r="J64" s="41" t="s">
        <v>387</v>
      </c>
      <c r="K64" s="41" t="s">
        <v>415</v>
      </c>
      <c r="L64" s="41" t="s">
        <v>416</v>
      </c>
      <c r="M64" s="49"/>
    </row>
    <row r="65" s="32" customFormat="1" ht="27" customHeight="1" spans="1:13">
      <c r="A65" s="41"/>
      <c r="B65" s="41"/>
      <c r="C65" s="42"/>
      <c r="D65" s="43"/>
      <c r="E65" s="38"/>
      <c r="F65" s="41"/>
      <c r="G65" s="41" t="s">
        <v>417</v>
      </c>
      <c r="H65" s="41" t="s">
        <v>418</v>
      </c>
      <c r="I65" s="48" t="s">
        <v>419</v>
      </c>
      <c r="J65" s="41" t="s">
        <v>387</v>
      </c>
      <c r="K65" s="41" t="s">
        <v>420</v>
      </c>
      <c r="L65" s="41" t="s">
        <v>389</v>
      </c>
      <c r="M65" s="49"/>
    </row>
    <row r="66" s="32" customFormat="1" ht="27" customHeight="1" spans="1:13">
      <c r="A66" s="41"/>
      <c r="B66" s="41"/>
      <c r="C66" s="42"/>
      <c r="D66" s="43"/>
      <c r="E66" s="38"/>
      <c r="F66" s="41" t="s">
        <v>421</v>
      </c>
      <c r="G66" s="41" t="s">
        <v>422</v>
      </c>
      <c r="H66" s="50">
        <v>1</v>
      </c>
      <c r="I66" s="48" t="s">
        <v>424</v>
      </c>
      <c r="J66" s="41" t="s">
        <v>387</v>
      </c>
      <c r="K66" s="41" t="s">
        <v>420</v>
      </c>
      <c r="L66" s="41" t="s">
        <v>389</v>
      </c>
      <c r="M66" s="49"/>
    </row>
    <row r="67" s="32" customFormat="1" ht="27" customHeight="1" spans="1:13">
      <c r="A67" s="41"/>
      <c r="B67" s="41"/>
      <c r="C67" s="42"/>
      <c r="D67" s="43"/>
      <c r="E67" s="38"/>
      <c r="F67" s="41" t="s">
        <v>425</v>
      </c>
      <c r="G67" s="41" t="s">
        <v>426</v>
      </c>
      <c r="H67" s="41" t="s">
        <v>460</v>
      </c>
      <c r="I67" s="48" t="s">
        <v>459</v>
      </c>
      <c r="J67" s="41" t="s">
        <v>387</v>
      </c>
      <c r="K67" s="41" t="s">
        <v>388</v>
      </c>
      <c r="L67" s="41" t="s">
        <v>416</v>
      </c>
      <c r="M67" s="49"/>
    </row>
    <row r="68" s="32" customFormat="1" ht="27" customHeight="1" spans="1:13">
      <c r="A68" s="41"/>
      <c r="B68" s="41"/>
      <c r="C68" s="42"/>
      <c r="D68" s="43"/>
      <c r="E68" s="38" t="s">
        <v>429</v>
      </c>
      <c r="F68" s="41" t="s">
        <v>430</v>
      </c>
      <c r="G68" s="41" t="s">
        <v>431</v>
      </c>
      <c r="H68" s="41" t="s">
        <v>432</v>
      </c>
      <c r="I68" s="48" t="s">
        <v>433</v>
      </c>
      <c r="J68" s="41" t="s">
        <v>387</v>
      </c>
      <c r="K68" s="41" t="s">
        <v>420</v>
      </c>
      <c r="L68" s="41" t="s">
        <v>434</v>
      </c>
      <c r="M68" s="49"/>
    </row>
    <row r="69" s="32" customFormat="1" ht="27" customHeight="1" spans="1:13">
      <c r="A69" s="41"/>
      <c r="B69" s="41"/>
      <c r="C69" s="42"/>
      <c r="D69" s="43"/>
      <c r="E69" s="38"/>
      <c r="F69" s="41"/>
      <c r="G69" s="41" t="s">
        <v>435</v>
      </c>
      <c r="H69" s="41" t="s">
        <v>432</v>
      </c>
      <c r="I69" s="48" t="s">
        <v>433</v>
      </c>
      <c r="J69" s="41" t="s">
        <v>387</v>
      </c>
      <c r="K69" s="41" t="s">
        <v>420</v>
      </c>
      <c r="L69" s="41" t="s">
        <v>434</v>
      </c>
      <c r="M69" s="49"/>
    </row>
    <row r="70" s="32" customFormat="1" ht="27" customHeight="1" spans="1:13">
      <c r="A70" s="41"/>
      <c r="B70" s="41"/>
      <c r="C70" s="42"/>
      <c r="D70" s="43"/>
      <c r="E70" s="38"/>
      <c r="F70" s="41"/>
      <c r="G70" s="41" t="s">
        <v>436</v>
      </c>
      <c r="H70" s="41" t="s">
        <v>437</v>
      </c>
      <c r="I70" s="48" t="s">
        <v>438</v>
      </c>
      <c r="J70" s="41" t="s">
        <v>387</v>
      </c>
      <c r="K70" s="41" t="s">
        <v>439</v>
      </c>
      <c r="L70" s="41" t="s">
        <v>416</v>
      </c>
      <c r="M70" s="49"/>
    </row>
    <row r="71" s="32" customFormat="1" ht="27" customHeight="1" spans="1:13">
      <c r="A71" s="41"/>
      <c r="B71" s="41"/>
      <c r="C71" s="42"/>
      <c r="D71" s="43"/>
      <c r="E71" s="38" t="s">
        <v>440</v>
      </c>
      <c r="F71" s="41" t="s">
        <v>441</v>
      </c>
      <c r="G71" s="41" t="s">
        <v>442</v>
      </c>
      <c r="H71" s="41" t="s">
        <v>443</v>
      </c>
      <c r="I71" s="48" t="s">
        <v>444</v>
      </c>
      <c r="J71" s="41" t="s">
        <v>387</v>
      </c>
      <c r="K71" s="41" t="s">
        <v>385</v>
      </c>
      <c r="L71" s="41" t="s">
        <v>396</v>
      </c>
      <c r="M71" s="49"/>
    </row>
    <row r="72" s="32" customFormat="1" ht="27" customHeight="1" spans="1:13">
      <c r="A72" s="41"/>
      <c r="B72" s="41"/>
      <c r="C72" s="42"/>
      <c r="D72" s="43"/>
      <c r="E72" s="38"/>
      <c r="F72" s="41" t="s">
        <v>445</v>
      </c>
      <c r="G72" s="41" t="s">
        <v>446</v>
      </c>
      <c r="H72" s="41" t="s">
        <v>447</v>
      </c>
      <c r="I72" s="48" t="s">
        <v>448</v>
      </c>
      <c r="J72" s="41" t="s">
        <v>387</v>
      </c>
      <c r="K72" s="41" t="s">
        <v>407</v>
      </c>
      <c r="L72" s="41" t="s">
        <v>389</v>
      </c>
      <c r="M72" s="49"/>
    </row>
    <row r="73" s="32" customFormat="1" ht="27" customHeight="1" spans="1:13">
      <c r="A73" s="41"/>
      <c r="B73" s="41"/>
      <c r="C73" s="42"/>
      <c r="D73" s="43"/>
      <c r="E73" s="38"/>
      <c r="F73" s="41" t="s">
        <v>449</v>
      </c>
      <c r="G73" s="41" t="s">
        <v>450</v>
      </c>
      <c r="H73" s="41" t="s">
        <v>451</v>
      </c>
      <c r="I73" s="48" t="s">
        <v>452</v>
      </c>
      <c r="J73" s="41" t="s">
        <v>387</v>
      </c>
      <c r="K73" s="41" t="s">
        <v>415</v>
      </c>
      <c r="L73" s="41" t="s">
        <v>389</v>
      </c>
      <c r="M73" s="49"/>
    </row>
    <row r="74" s="32" customFormat="1" ht="27" customHeight="1" spans="1:13">
      <c r="A74" s="41">
        <v>430</v>
      </c>
      <c r="B74" s="41" t="s">
        <v>461</v>
      </c>
      <c r="C74" s="42">
        <v>273.91</v>
      </c>
      <c r="D74" s="41" t="s">
        <v>462</v>
      </c>
      <c r="E74" s="38" t="s">
        <v>383</v>
      </c>
      <c r="F74" s="41" t="s">
        <v>390</v>
      </c>
      <c r="G74" s="41" t="s">
        <v>385</v>
      </c>
      <c r="H74" s="41" t="s">
        <v>388</v>
      </c>
      <c r="I74" s="48" t="s">
        <v>385</v>
      </c>
      <c r="J74" s="41" t="s">
        <v>387</v>
      </c>
      <c r="K74" s="41" t="s">
        <v>388</v>
      </c>
      <c r="L74" s="41" t="s">
        <v>389</v>
      </c>
      <c r="M74" s="49"/>
    </row>
    <row r="75" s="32" customFormat="1" ht="27" customHeight="1" spans="1:13">
      <c r="A75" s="41"/>
      <c r="B75" s="41"/>
      <c r="C75" s="42"/>
      <c r="D75" s="41"/>
      <c r="E75" s="38"/>
      <c r="F75" s="41" t="s">
        <v>425</v>
      </c>
      <c r="G75" s="41" t="s">
        <v>461</v>
      </c>
      <c r="H75" s="41" t="s">
        <v>463</v>
      </c>
      <c r="I75" s="48" t="s">
        <v>461</v>
      </c>
      <c r="J75" s="41" t="s">
        <v>387</v>
      </c>
      <c r="K75" s="41" t="s">
        <v>388</v>
      </c>
      <c r="L75" s="41" t="s">
        <v>416</v>
      </c>
      <c r="M75" s="49"/>
    </row>
    <row r="76" s="32" customFormat="1" ht="27" customHeight="1" spans="1:13">
      <c r="A76" s="41"/>
      <c r="B76" s="41"/>
      <c r="C76" s="42"/>
      <c r="D76" s="41"/>
      <c r="E76" s="38"/>
      <c r="F76" s="41" t="s">
        <v>403</v>
      </c>
      <c r="G76" s="41" t="s">
        <v>385</v>
      </c>
      <c r="H76" s="41" t="s">
        <v>388</v>
      </c>
      <c r="I76" s="48" t="s">
        <v>385</v>
      </c>
      <c r="J76" s="41" t="s">
        <v>387</v>
      </c>
      <c r="K76" s="41" t="s">
        <v>439</v>
      </c>
      <c r="L76" s="41" t="s">
        <v>389</v>
      </c>
      <c r="M76" s="49"/>
    </row>
    <row r="77" s="32" customFormat="1" ht="27" customHeight="1" spans="1:13">
      <c r="A77" s="41"/>
      <c r="B77" s="41"/>
      <c r="C77" s="42"/>
      <c r="D77" s="41"/>
      <c r="E77" s="38"/>
      <c r="F77" s="41" t="s">
        <v>421</v>
      </c>
      <c r="G77" s="41" t="s">
        <v>385</v>
      </c>
      <c r="H77" s="41" t="s">
        <v>385</v>
      </c>
      <c r="I77" s="48" t="s">
        <v>385</v>
      </c>
      <c r="J77" s="41" t="s">
        <v>387</v>
      </c>
      <c r="K77" s="41" t="s">
        <v>464</v>
      </c>
      <c r="L77" s="41" t="s">
        <v>389</v>
      </c>
      <c r="M77" s="49"/>
    </row>
    <row r="78" s="32" customFormat="1" ht="27" customHeight="1" spans="1:13">
      <c r="A78" s="41"/>
      <c r="B78" s="41"/>
      <c r="C78" s="42"/>
      <c r="D78" s="41"/>
      <c r="E78" s="38"/>
      <c r="F78" s="41" t="s">
        <v>392</v>
      </c>
      <c r="G78" s="41" t="s">
        <v>385</v>
      </c>
      <c r="H78" s="41" t="s">
        <v>385</v>
      </c>
      <c r="I78" s="48" t="s">
        <v>385</v>
      </c>
      <c r="J78" s="41" t="s">
        <v>387</v>
      </c>
      <c r="K78" s="41" t="s">
        <v>385</v>
      </c>
      <c r="L78" s="41" t="s">
        <v>396</v>
      </c>
      <c r="M78" s="49"/>
    </row>
    <row r="79" s="32" customFormat="1" ht="27" customHeight="1" spans="1:13">
      <c r="A79" s="41"/>
      <c r="B79" s="41"/>
      <c r="C79" s="42"/>
      <c r="D79" s="41"/>
      <c r="E79" s="38"/>
      <c r="F79" s="41" t="s">
        <v>384</v>
      </c>
      <c r="G79" s="41" t="s">
        <v>385</v>
      </c>
      <c r="H79" s="41" t="s">
        <v>388</v>
      </c>
      <c r="I79" s="48" t="s">
        <v>385</v>
      </c>
      <c r="J79" s="41" t="s">
        <v>387</v>
      </c>
      <c r="K79" s="41" t="s">
        <v>388</v>
      </c>
      <c r="L79" s="41" t="s">
        <v>389</v>
      </c>
      <c r="M79" s="49"/>
    </row>
    <row r="80" s="32" customFormat="1" ht="27" customHeight="1" spans="1:13">
      <c r="A80" s="41"/>
      <c r="B80" s="41"/>
      <c r="C80" s="42"/>
      <c r="D80" s="41"/>
      <c r="E80" s="38" t="s">
        <v>440</v>
      </c>
      <c r="F80" s="41" t="s">
        <v>441</v>
      </c>
      <c r="G80" s="41" t="s">
        <v>442</v>
      </c>
      <c r="H80" s="41" t="s">
        <v>465</v>
      </c>
      <c r="I80" s="48" t="s">
        <v>444</v>
      </c>
      <c r="J80" s="41" t="s">
        <v>387</v>
      </c>
      <c r="K80" s="41" t="s">
        <v>385</v>
      </c>
      <c r="L80" s="41" t="s">
        <v>396</v>
      </c>
      <c r="M80" s="49"/>
    </row>
    <row r="81" s="32" customFormat="1" ht="27" customHeight="1" spans="1:13">
      <c r="A81" s="41"/>
      <c r="B81" s="41"/>
      <c r="C81" s="42"/>
      <c r="D81" s="41"/>
      <c r="E81" s="38"/>
      <c r="F81" s="41" t="s">
        <v>445</v>
      </c>
      <c r="G81" s="41" t="s">
        <v>385</v>
      </c>
      <c r="H81" s="41" t="s">
        <v>385</v>
      </c>
      <c r="I81" s="48" t="s">
        <v>385</v>
      </c>
      <c r="J81" s="41" t="s">
        <v>387</v>
      </c>
      <c r="K81" s="41" t="s">
        <v>385</v>
      </c>
      <c r="L81" s="41" t="s">
        <v>389</v>
      </c>
      <c r="M81" s="49"/>
    </row>
    <row r="82" s="32" customFormat="1" ht="27" customHeight="1" spans="1:13">
      <c r="A82" s="41"/>
      <c r="B82" s="41"/>
      <c r="C82" s="42"/>
      <c r="D82" s="41"/>
      <c r="E82" s="38"/>
      <c r="F82" s="41" t="s">
        <v>449</v>
      </c>
      <c r="G82" s="41" t="s">
        <v>466</v>
      </c>
      <c r="H82" s="41" t="s">
        <v>467</v>
      </c>
      <c r="I82" s="48" t="s">
        <v>468</v>
      </c>
      <c r="J82" s="41" t="s">
        <v>387</v>
      </c>
      <c r="K82" s="41" t="s">
        <v>420</v>
      </c>
      <c r="L82" s="41" t="s">
        <v>389</v>
      </c>
      <c r="M82" s="49"/>
    </row>
    <row r="83" s="32" customFormat="1" ht="27" customHeight="1" spans="1:13">
      <c r="A83" s="41"/>
      <c r="B83" s="41"/>
      <c r="C83" s="42"/>
      <c r="D83" s="41"/>
      <c r="E83" s="38" t="s">
        <v>429</v>
      </c>
      <c r="F83" s="41" t="s">
        <v>430</v>
      </c>
      <c r="G83" s="41" t="s">
        <v>469</v>
      </c>
      <c r="H83" s="41" t="s">
        <v>470</v>
      </c>
      <c r="I83" s="48" t="s">
        <v>433</v>
      </c>
      <c r="J83" s="41" t="s">
        <v>387</v>
      </c>
      <c r="K83" s="41" t="s">
        <v>420</v>
      </c>
      <c r="L83" s="41" t="s">
        <v>434</v>
      </c>
      <c r="M83" s="49"/>
    </row>
    <row r="84" s="32" customFormat="1" ht="27" customHeight="1" spans="1:13">
      <c r="A84" s="41">
        <v>430</v>
      </c>
      <c r="B84" s="41" t="s">
        <v>340</v>
      </c>
      <c r="C84" s="42">
        <v>405.03</v>
      </c>
      <c r="D84" s="41" t="s">
        <v>471</v>
      </c>
      <c r="E84" s="38" t="s">
        <v>383</v>
      </c>
      <c r="F84" s="41" t="s">
        <v>390</v>
      </c>
      <c r="G84" s="41" t="s">
        <v>385</v>
      </c>
      <c r="H84" s="41" t="s">
        <v>388</v>
      </c>
      <c r="I84" s="48" t="s">
        <v>385</v>
      </c>
      <c r="J84" s="41" t="s">
        <v>387</v>
      </c>
      <c r="K84" s="41" t="s">
        <v>388</v>
      </c>
      <c r="L84" s="41" t="s">
        <v>389</v>
      </c>
      <c r="M84" s="49"/>
    </row>
    <row r="85" s="32" customFormat="1" ht="27" customHeight="1" spans="1:13">
      <c r="A85" s="41"/>
      <c r="B85" s="41"/>
      <c r="C85" s="42"/>
      <c r="D85" s="41"/>
      <c r="E85" s="38"/>
      <c r="F85" s="41" t="s">
        <v>425</v>
      </c>
      <c r="G85" s="41" t="s">
        <v>472</v>
      </c>
      <c r="H85" s="41" t="s">
        <v>473</v>
      </c>
      <c r="I85" s="48" t="s">
        <v>472</v>
      </c>
      <c r="J85" s="41" t="s">
        <v>387</v>
      </c>
      <c r="K85" s="41" t="s">
        <v>388</v>
      </c>
      <c r="L85" s="41" t="s">
        <v>416</v>
      </c>
      <c r="M85" s="49"/>
    </row>
    <row r="86" s="32" customFormat="1" ht="27" customHeight="1" spans="1:13">
      <c r="A86" s="41"/>
      <c r="B86" s="41"/>
      <c r="C86" s="42"/>
      <c r="D86" s="41"/>
      <c r="E86" s="38"/>
      <c r="F86" s="41" t="s">
        <v>403</v>
      </c>
      <c r="G86" s="41" t="s">
        <v>385</v>
      </c>
      <c r="H86" s="41" t="s">
        <v>388</v>
      </c>
      <c r="I86" s="48" t="s">
        <v>385</v>
      </c>
      <c r="J86" s="41" t="s">
        <v>387</v>
      </c>
      <c r="K86" s="41" t="s">
        <v>439</v>
      </c>
      <c r="L86" s="41" t="s">
        <v>389</v>
      </c>
      <c r="M86" s="49"/>
    </row>
    <row r="87" s="32" customFormat="1" ht="27" customHeight="1" spans="1:13">
      <c r="A87" s="41"/>
      <c r="B87" s="41"/>
      <c r="C87" s="42"/>
      <c r="D87" s="41"/>
      <c r="E87" s="38"/>
      <c r="F87" s="41" t="s">
        <v>421</v>
      </c>
      <c r="G87" s="41" t="s">
        <v>385</v>
      </c>
      <c r="H87" s="41" t="s">
        <v>385</v>
      </c>
      <c r="I87" s="48" t="s">
        <v>385</v>
      </c>
      <c r="J87" s="41" t="s">
        <v>387</v>
      </c>
      <c r="K87" s="41" t="s">
        <v>464</v>
      </c>
      <c r="L87" s="41" t="s">
        <v>389</v>
      </c>
      <c r="M87" s="49"/>
    </row>
    <row r="88" s="32" customFormat="1" ht="27" customHeight="1" spans="1:13">
      <c r="A88" s="41"/>
      <c r="B88" s="41"/>
      <c r="C88" s="42"/>
      <c r="D88" s="41"/>
      <c r="E88" s="38"/>
      <c r="F88" s="41" t="s">
        <v>392</v>
      </c>
      <c r="G88" s="41" t="s">
        <v>474</v>
      </c>
      <c r="H88" s="48" t="s">
        <v>475</v>
      </c>
      <c r="I88" s="48" t="s">
        <v>385</v>
      </c>
      <c r="J88" s="41" t="s">
        <v>387</v>
      </c>
      <c r="K88" s="41" t="s">
        <v>385</v>
      </c>
      <c r="L88" s="41" t="s">
        <v>396</v>
      </c>
      <c r="M88" s="49"/>
    </row>
    <row r="89" s="32" customFormat="1" ht="27" customHeight="1" spans="1:13">
      <c r="A89" s="41"/>
      <c r="B89" s="41"/>
      <c r="C89" s="42"/>
      <c r="D89" s="41"/>
      <c r="E89" s="38"/>
      <c r="F89" s="41" t="s">
        <v>384</v>
      </c>
      <c r="G89" s="41" t="s">
        <v>385</v>
      </c>
      <c r="H89" s="41" t="s">
        <v>388</v>
      </c>
      <c r="I89" s="48" t="s">
        <v>385</v>
      </c>
      <c r="J89" s="41" t="s">
        <v>387</v>
      </c>
      <c r="K89" s="41" t="s">
        <v>388</v>
      </c>
      <c r="L89" s="41" t="s">
        <v>389</v>
      </c>
      <c r="M89" s="49"/>
    </row>
    <row r="90" s="32" customFormat="1" ht="27" customHeight="1" spans="1:13">
      <c r="A90" s="41"/>
      <c r="B90" s="41"/>
      <c r="C90" s="42"/>
      <c r="D90" s="41"/>
      <c r="E90" s="38" t="s">
        <v>440</v>
      </c>
      <c r="F90" s="41" t="s">
        <v>441</v>
      </c>
      <c r="G90" s="41" t="s">
        <v>476</v>
      </c>
      <c r="H90" s="41" t="s">
        <v>477</v>
      </c>
      <c r="I90" s="48" t="s">
        <v>478</v>
      </c>
      <c r="J90" s="41" t="s">
        <v>387</v>
      </c>
      <c r="K90" s="41" t="s">
        <v>385</v>
      </c>
      <c r="L90" s="41" t="s">
        <v>396</v>
      </c>
      <c r="M90" s="49"/>
    </row>
    <row r="91" s="32" customFormat="1" ht="27" customHeight="1" spans="1:13">
      <c r="A91" s="41"/>
      <c r="B91" s="41"/>
      <c r="C91" s="42"/>
      <c r="D91" s="41"/>
      <c r="E91" s="38"/>
      <c r="F91" s="41" t="s">
        <v>445</v>
      </c>
      <c r="G91" s="41" t="s">
        <v>385</v>
      </c>
      <c r="H91" s="41" t="s">
        <v>385</v>
      </c>
      <c r="I91" s="48" t="s">
        <v>385</v>
      </c>
      <c r="J91" s="41" t="s">
        <v>387</v>
      </c>
      <c r="K91" s="41" t="s">
        <v>385</v>
      </c>
      <c r="L91" s="41" t="s">
        <v>389</v>
      </c>
      <c r="M91" s="49"/>
    </row>
    <row r="92" s="32" customFormat="1" ht="27" customHeight="1" spans="1:13">
      <c r="A92" s="41"/>
      <c r="B92" s="41"/>
      <c r="C92" s="42"/>
      <c r="D92" s="41"/>
      <c r="E92" s="38"/>
      <c r="F92" s="41" t="s">
        <v>449</v>
      </c>
      <c r="G92" s="48" t="s">
        <v>479</v>
      </c>
      <c r="H92" s="41" t="s">
        <v>480</v>
      </c>
      <c r="I92" s="48" t="s">
        <v>481</v>
      </c>
      <c r="J92" s="41" t="s">
        <v>387</v>
      </c>
      <c r="K92" s="41" t="s">
        <v>420</v>
      </c>
      <c r="L92" s="41" t="s">
        <v>389</v>
      </c>
      <c r="M92" s="49"/>
    </row>
    <row r="93" s="32" customFormat="1" ht="27" customHeight="1" spans="1:13">
      <c r="A93" s="41"/>
      <c r="B93" s="41"/>
      <c r="C93" s="42"/>
      <c r="D93" s="41"/>
      <c r="E93" s="38" t="s">
        <v>429</v>
      </c>
      <c r="F93" s="41" t="s">
        <v>430</v>
      </c>
      <c r="G93" s="41" t="s">
        <v>469</v>
      </c>
      <c r="H93" s="41" t="s">
        <v>470</v>
      </c>
      <c r="I93" s="48" t="s">
        <v>433</v>
      </c>
      <c r="J93" s="41" t="s">
        <v>387</v>
      </c>
      <c r="K93" s="41" t="s">
        <v>420</v>
      </c>
      <c r="L93" s="41" t="s">
        <v>434</v>
      </c>
      <c r="M93" s="49"/>
    </row>
    <row r="94" s="32" customFormat="1" ht="27" customHeight="1" spans="1:13">
      <c r="A94" s="41">
        <v>430</v>
      </c>
      <c r="B94" s="41" t="s">
        <v>279</v>
      </c>
      <c r="C94" s="42">
        <v>3.76</v>
      </c>
      <c r="D94" s="43" t="s">
        <v>482</v>
      </c>
      <c r="E94" s="38" t="s">
        <v>383</v>
      </c>
      <c r="F94" s="41" t="s">
        <v>390</v>
      </c>
      <c r="G94" s="41" t="s">
        <v>385</v>
      </c>
      <c r="H94" s="41" t="s">
        <v>388</v>
      </c>
      <c r="I94" s="48" t="s">
        <v>385</v>
      </c>
      <c r="J94" s="41" t="s">
        <v>387</v>
      </c>
      <c r="K94" s="41" t="s">
        <v>388</v>
      </c>
      <c r="L94" s="41" t="s">
        <v>389</v>
      </c>
      <c r="M94" s="49"/>
    </row>
    <row r="95" s="32" customFormat="1" ht="27" customHeight="1" spans="1:13">
      <c r="A95" s="41"/>
      <c r="B95" s="41"/>
      <c r="C95" s="42"/>
      <c r="D95" s="43"/>
      <c r="E95" s="38"/>
      <c r="F95" s="41" t="s">
        <v>425</v>
      </c>
      <c r="G95" s="41" t="s">
        <v>426</v>
      </c>
      <c r="H95" s="41" t="s">
        <v>483</v>
      </c>
      <c r="I95" s="48" t="s">
        <v>279</v>
      </c>
      <c r="J95" s="41" t="s">
        <v>387</v>
      </c>
      <c r="K95" s="41" t="s">
        <v>388</v>
      </c>
      <c r="L95" s="41" t="s">
        <v>416</v>
      </c>
      <c r="M95" s="49"/>
    </row>
    <row r="96" s="32" customFormat="1" ht="27" customHeight="1" spans="1:13">
      <c r="A96" s="41"/>
      <c r="B96" s="41"/>
      <c r="C96" s="42"/>
      <c r="D96" s="43"/>
      <c r="E96" s="38"/>
      <c r="F96" s="41" t="s">
        <v>403</v>
      </c>
      <c r="G96" s="41" t="s">
        <v>484</v>
      </c>
      <c r="H96" s="41" t="s">
        <v>485</v>
      </c>
      <c r="I96" s="48" t="s">
        <v>486</v>
      </c>
      <c r="J96" s="41" t="s">
        <v>387</v>
      </c>
      <c r="K96" s="41" t="s">
        <v>439</v>
      </c>
      <c r="L96" s="41" t="s">
        <v>389</v>
      </c>
      <c r="M96" s="49"/>
    </row>
    <row r="97" s="32" customFormat="1" ht="27" customHeight="1" spans="1:13">
      <c r="A97" s="41"/>
      <c r="B97" s="41"/>
      <c r="C97" s="42"/>
      <c r="D97" s="43"/>
      <c r="E97" s="38"/>
      <c r="F97" s="41" t="s">
        <v>421</v>
      </c>
      <c r="G97" s="41" t="s">
        <v>487</v>
      </c>
      <c r="H97" s="41" t="s">
        <v>488</v>
      </c>
      <c r="I97" s="48" t="s">
        <v>489</v>
      </c>
      <c r="J97" s="41" t="s">
        <v>387</v>
      </c>
      <c r="K97" s="41" t="s">
        <v>464</v>
      </c>
      <c r="L97" s="41" t="s">
        <v>389</v>
      </c>
      <c r="M97" s="49"/>
    </row>
    <row r="98" s="32" customFormat="1" ht="27" customHeight="1" spans="1:13">
      <c r="A98" s="41"/>
      <c r="B98" s="41"/>
      <c r="C98" s="42"/>
      <c r="D98" s="43"/>
      <c r="E98" s="38"/>
      <c r="F98" s="41" t="s">
        <v>392</v>
      </c>
      <c r="G98" s="41" t="s">
        <v>490</v>
      </c>
      <c r="H98" s="41" t="s">
        <v>491</v>
      </c>
      <c r="I98" s="48" t="s">
        <v>492</v>
      </c>
      <c r="J98" s="41" t="s">
        <v>387</v>
      </c>
      <c r="K98" s="41" t="s">
        <v>385</v>
      </c>
      <c r="L98" s="41" t="s">
        <v>396</v>
      </c>
      <c r="M98" s="49"/>
    </row>
    <row r="99" s="32" customFormat="1" ht="27" customHeight="1" spans="1:13">
      <c r="A99" s="41"/>
      <c r="B99" s="41"/>
      <c r="C99" s="42"/>
      <c r="D99" s="43"/>
      <c r="E99" s="38"/>
      <c r="F99" s="41" t="s">
        <v>384</v>
      </c>
      <c r="G99" s="41" t="s">
        <v>385</v>
      </c>
      <c r="H99" s="41" t="s">
        <v>388</v>
      </c>
      <c r="I99" s="48" t="s">
        <v>385</v>
      </c>
      <c r="J99" s="41" t="s">
        <v>387</v>
      </c>
      <c r="K99" s="41" t="s">
        <v>388</v>
      </c>
      <c r="L99" s="41" t="s">
        <v>389</v>
      </c>
      <c r="M99" s="49"/>
    </row>
    <row r="100" s="32" customFormat="1" ht="27" customHeight="1" spans="1:13">
      <c r="A100" s="41"/>
      <c r="B100" s="41"/>
      <c r="C100" s="42"/>
      <c r="D100" s="43"/>
      <c r="E100" s="38" t="s">
        <v>440</v>
      </c>
      <c r="F100" s="41" t="s">
        <v>441</v>
      </c>
      <c r="G100" s="41" t="s">
        <v>385</v>
      </c>
      <c r="H100" s="41" t="s">
        <v>385</v>
      </c>
      <c r="I100" s="48" t="s">
        <v>279</v>
      </c>
      <c r="J100" s="41" t="s">
        <v>387</v>
      </c>
      <c r="K100" s="41" t="s">
        <v>385</v>
      </c>
      <c r="L100" s="41" t="s">
        <v>396</v>
      </c>
      <c r="M100" s="49"/>
    </row>
    <row r="101" s="32" customFormat="1" ht="27" customHeight="1" spans="1:13">
      <c r="A101" s="41"/>
      <c r="B101" s="41"/>
      <c r="C101" s="42"/>
      <c r="D101" s="43"/>
      <c r="E101" s="38"/>
      <c r="F101" s="41" t="s">
        <v>445</v>
      </c>
      <c r="G101" s="41" t="s">
        <v>385</v>
      </c>
      <c r="H101" s="41" t="s">
        <v>385</v>
      </c>
      <c r="I101" s="48" t="s">
        <v>385</v>
      </c>
      <c r="J101" s="41" t="s">
        <v>387</v>
      </c>
      <c r="K101" s="41" t="s">
        <v>385</v>
      </c>
      <c r="L101" s="41" t="s">
        <v>389</v>
      </c>
      <c r="M101" s="49"/>
    </row>
    <row r="102" s="32" customFormat="1" ht="27" customHeight="1" spans="1:13">
      <c r="A102" s="41"/>
      <c r="B102" s="41"/>
      <c r="C102" s="42"/>
      <c r="D102" s="43"/>
      <c r="E102" s="38"/>
      <c r="F102" s="41" t="s">
        <v>449</v>
      </c>
      <c r="G102" s="41" t="s">
        <v>493</v>
      </c>
      <c r="H102" s="50">
        <v>1</v>
      </c>
      <c r="I102" s="48" t="s">
        <v>494</v>
      </c>
      <c r="J102" s="41" t="s">
        <v>387</v>
      </c>
      <c r="K102" s="41" t="s">
        <v>420</v>
      </c>
      <c r="L102" s="41" t="s">
        <v>389</v>
      </c>
      <c r="M102" s="49"/>
    </row>
    <row r="103" s="32" customFormat="1" ht="27" customHeight="1" spans="1:13">
      <c r="A103" s="41"/>
      <c r="B103" s="41"/>
      <c r="C103" s="42"/>
      <c r="D103" s="43"/>
      <c r="E103" s="38" t="s">
        <v>429</v>
      </c>
      <c r="F103" s="41" t="s">
        <v>430</v>
      </c>
      <c r="G103" s="41" t="s">
        <v>469</v>
      </c>
      <c r="H103" s="41" t="s">
        <v>470</v>
      </c>
      <c r="I103" s="48" t="s">
        <v>433</v>
      </c>
      <c r="J103" s="41" t="s">
        <v>387</v>
      </c>
      <c r="K103" s="41" t="s">
        <v>420</v>
      </c>
      <c r="L103" s="41" t="s">
        <v>434</v>
      </c>
      <c r="M103" s="49"/>
    </row>
    <row r="104" s="32" customFormat="1" ht="27" customHeight="1" spans="1:13">
      <c r="A104" s="41">
        <v>430</v>
      </c>
      <c r="B104" s="41" t="s">
        <v>335</v>
      </c>
      <c r="C104" s="42">
        <v>50.62</v>
      </c>
      <c r="D104" s="43" t="s">
        <v>382</v>
      </c>
      <c r="E104" s="38" t="s">
        <v>383</v>
      </c>
      <c r="F104" s="41" t="s">
        <v>403</v>
      </c>
      <c r="G104" s="41" t="s">
        <v>412</v>
      </c>
      <c r="H104" s="41" t="s">
        <v>413</v>
      </c>
      <c r="I104" s="48" t="s">
        <v>495</v>
      </c>
      <c r="J104" s="41" t="s">
        <v>496</v>
      </c>
      <c r="K104" s="41" t="s">
        <v>415</v>
      </c>
      <c r="L104" s="41" t="s">
        <v>389</v>
      </c>
      <c r="M104" s="49"/>
    </row>
    <row r="105" s="32" customFormat="1" ht="27" customHeight="1" spans="1:13">
      <c r="A105" s="41"/>
      <c r="B105" s="41"/>
      <c r="C105" s="42"/>
      <c r="D105" s="43"/>
      <c r="E105" s="38"/>
      <c r="F105" s="41"/>
      <c r="G105" s="41" t="s">
        <v>404</v>
      </c>
      <c r="H105" s="41" t="s">
        <v>405</v>
      </c>
      <c r="I105" s="48" t="s">
        <v>406</v>
      </c>
      <c r="J105" s="41" t="s">
        <v>496</v>
      </c>
      <c r="K105" s="41" t="s">
        <v>407</v>
      </c>
      <c r="L105" s="41" t="s">
        <v>389</v>
      </c>
      <c r="M105" s="49"/>
    </row>
    <row r="106" s="32" customFormat="1" ht="27" customHeight="1" spans="1:13">
      <c r="A106" s="41"/>
      <c r="B106" s="41"/>
      <c r="C106" s="42"/>
      <c r="D106" s="43"/>
      <c r="E106" s="38"/>
      <c r="F106" s="41"/>
      <c r="G106" s="41" t="s">
        <v>497</v>
      </c>
      <c r="H106" s="41" t="s">
        <v>409</v>
      </c>
      <c r="I106" s="48" t="s">
        <v>410</v>
      </c>
      <c r="J106" s="41" t="s">
        <v>496</v>
      </c>
      <c r="K106" s="41" t="s">
        <v>411</v>
      </c>
      <c r="L106" s="41" t="s">
        <v>389</v>
      </c>
      <c r="M106" s="49"/>
    </row>
    <row r="107" s="32" customFormat="1" ht="27" customHeight="1" spans="1:13">
      <c r="A107" s="41"/>
      <c r="B107" s="41"/>
      <c r="C107" s="42"/>
      <c r="D107" s="43"/>
      <c r="E107" s="38"/>
      <c r="F107" s="41"/>
      <c r="G107" s="41" t="s">
        <v>417</v>
      </c>
      <c r="H107" s="41" t="s">
        <v>498</v>
      </c>
      <c r="I107" s="48" t="s">
        <v>419</v>
      </c>
      <c r="J107" s="41" t="s">
        <v>496</v>
      </c>
      <c r="K107" s="41" t="s">
        <v>420</v>
      </c>
      <c r="L107" s="41" t="s">
        <v>389</v>
      </c>
      <c r="M107" s="49"/>
    </row>
    <row r="108" s="32" customFormat="1" ht="27" customHeight="1" spans="1:13">
      <c r="A108" s="41"/>
      <c r="B108" s="41"/>
      <c r="C108" s="42"/>
      <c r="D108" s="43"/>
      <c r="E108" s="38"/>
      <c r="F108" s="41" t="s">
        <v>384</v>
      </c>
      <c r="G108" s="41" t="s">
        <v>385</v>
      </c>
      <c r="H108" s="41" t="s">
        <v>385</v>
      </c>
      <c r="I108" s="48" t="s">
        <v>385</v>
      </c>
      <c r="J108" s="41" t="s">
        <v>385</v>
      </c>
      <c r="K108" s="41" t="s">
        <v>388</v>
      </c>
      <c r="L108" s="41" t="s">
        <v>389</v>
      </c>
      <c r="M108" s="49"/>
    </row>
    <row r="109" s="32" customFormat="1" ht="27" customHeight="1" spans="1:13">
      <c r="A109" s="41"/>
      <c r="B109" s="41"/>
      <c r="C109" s="42"/>
      <c r="D109" s="43"/>
      <c r="E109" s="38"/>
      <c r="F109" s="41" t="s">
        <v>390</v>
      </c>
      <c r="G109" s="41" t="s">
        <v>385</v>
      </c>
      <c r="H109" s="41" t="s">
        <v>385</v>
      </c>
      <c r="I109" s="48" t="s">
        <v>385</v>
      </c>
      <c r="J109" s="41" t="s">
        <v>385</v>
      </c>
      <c r="K109" s="41" t="s">
        <v>388</v>
      </c>
      <c r="L109" s="41" t="s">
        <v>389</v>
      </c>
      <c r="M109" s="49"/>
    </row>
    <row r="110" s="32" customFormat="1" ht="27" customHeight="1" spans="1:13">
      <c r="A110" s="41"/>
      <c r="B110" s="41"/>
      <c r="C110" s="42"/>
      <c r="D110" s="43"/>
      <c r="E110" s="38"/>
      <c r="F110" s="41" t="s">
        <v>425</v>
      </c>
      <c r="G110" s="41" t="s">
        <v>426</v>
      </c>
      <c r="H110" s="41" t="s">
        <v>499</v>
      </c>
      <c r="I110" s="48" t="s">
        <v>391</v>
      </c>
      <c r="J110" s="41" t="s">
        <v>496</v>
      </c>
      <c r="K110" s="41" t="s">
        <v>388</v>
      </c>
      <c r="L110" s="41" t="s">
        <v>389</v>
      </c>
      <c r="M110" s="49"/>
    </row>
    <row r="111" s="32" customFormat="1" ht="27" customHeight="1" spans="1:13">
      <c r="A111" s="41"/>
      <c r="B111" s="41"/>
      <c r="C111" s="42"/>
      <c r="D111" s="43"/>
      <c r="E111" s="38"/>
      <c r="F111" s="41" t="s">
        <v>421</v>
      </c>
      <c r="G111" s="41" t="s">
        <v>422</v>
      </c>
      <c r="H111" s="41" t="s">
        <v>423</v>
      </c>
      <c r="I111" s="48" t="s">
        <v>424</v>
      </c>
      <c r="J111" s="41" t="s">
        <v>496</v>
      </c>
      <c r="K111" s="41" t="s">
        <v>420</v>
      </c>
      <c r="L111" s="41" t="s">
        <v>389</v>
      </c>
      <c r="M111" s="49"/>
    </row>
    <row r="112" s="32" customFormat="1" ht="27" customHeight="1" spans="1:13">
      <c r="A112" s="41"/>
      <c r="B112" s="41"/>
      <c r="C112" s="42"/>
      <c r="D112" s="43"/>
      <c r="E112" s="38"/>
      <c r="F112" s="41" t="s">
        <v>392</v>
      </c>
      <c r="G112" s="41" t="s">
        <v>400</v>
      </c>
      <c r="H112" s="41" t="s">
        <v>401</v>
      </c>
      <c r="I112" s="48" t="s">
        <v>402</v>
      </c>
      <c r="J112" s="41" t="s">
        <v>496</v>
      </c>
      <c r="K112" s="41" t="s">
        <v>385</v>
      </c>
      <c r="L112" s="41" t="s">
        <v>396</v>
      </c>
      <c r="M112" s="49"/>
    </row>
    <row r="113" s="32" customFormat="1" ht="27" customHeight="1" spans="1:13">
      <c r="A113" s="41"/>
      <c r="B113" s="41"/>
      <c r="C113" s="42"/>
      <c r="D113" s="43"/>
      <c r="E113" s="38"/>
      <c r="F113" s="41"/>
      <c r="G113" s="41" t="s">
        <v>393</v>
      </c>
      <c r="H113" s="41" t="s">
        <v>394</v>
      </c>
      <c r="I113" s="48" t="s">
        <v>500</v>
      </c>
      <c r="J113" s="41" t="s">
        <v>496</v>
      </c>
      <c r="K113" s="41" t="s">
        <v>385</v>
      </c>
      <c r="L113" s="41" t="s">
        <v>396</v>
      </c>
      <c r="M113" s="49"/>
    </row>
    <row r="114" s="32" customFormat="1" ht="27" customHeight="1" spans="1:13">
      <c r="A114" s="41"/>
      <c r="B114" s="41"/>
      <c r="C114" s="42"/>
      <c r="D114" s="43"/>
      <c r="E114" s="38"/>
      <c r="F114" s="41"/>
      <c r="G114" s="41" t="s">
        <v>397</v>
      </c>
      <c r="H114" s="41" t="s">
        <v>501</v>
      </c>
      <c r="I114" s="48" t="s">
        <v>399</v>
      </c>
      <c r="J114" s="41" t="s">
        <v>496</v>
      </c>
      <c r="K114" s="41" t="s">
        <v>385</v>
      </c>
      <c r="L114" s="41" t="s">
        <v>396</v>
      </c>
      <c r="M114" s="49"/>
    </row>
    <row r="115" s="32" customFormat="1" ht="27" customHeight="1" spans="1:13">
      <c r="A115" s="41"/>
      <c r="B115" s="41"/>
      <c r="C115" s="42"/>
      <c r="D115" s="43"/>
      <c r="E115" s="38" t="s">
        <v>429</v>
      </c>
      <c r="F115" s="41" t="s">
        <v>430</v>
      </c>
      <c r="G115" s="41" t="s">
        <v>436</v>
      </c>
      <c r="H115" s="41" t="s">
        <v>502</v>
      </c>
      <c r="I115" s="48" t="s">
        <v>503</v>
      </c>
      <c r="J115" s="41" t="s">
        <v>496</v>
      </c>
      <c r="K115" s="41" t="s">
        <v>504</v>
      </c>
      <c r="L115" s="41" t="s">
        <v>416</v>
      </c>
      <c r="M115" s="49"/>
    </row>
    <row r="116" s="32" customFormat="1" ht="27" customHeight="1" spans="1:13">
      <c r="A116" s="41"/>
      <c r="B116" s="41"/>
      <c r="C116" s="42"/>
      <c r="D116" s="43"/>
      <c r="E116" s="38"/>
      <c r="F116" s="41"/>
      <c r="G116" s="41" t="s">
        <v>505</v>
      </c>
      <c r="H116" s="41" t="s">
        <v>432</v>
      </c>
      <c r="I116" s="48" t="s">
        <v>433</v>
      </c>
      <c r="J116" s="41" t="s">
        <v>496</v>
      </c>
      <c r="K116" s="41" t="s">
        <v>420</v>
      </c>
      <c r="L116" s="41" t="s">
        <v>434</v>
      </c>
      <c r="M116" s="49"/>
    </row>
    <row r="117" s="32" customFormat="1" ht="27" customHeight="1" spans="1:13">
      <c r="A117" s="41"/>
      <c r="B117" s="41"/>
      <c r="C117" s="42"/>
      <c r="D117" s="43"/>
      <c r="E117" s="38"/>
      <c r="F117" s="41"/>
      <c r="G117" s="41" t="s">
        <v>431</v>
      </c>
      <c r="H117" s="41" t="s">
        <v>432</v>
      </c>
      <c r="I117" s="48" t="s">
        <v>433</v>
      </c>
      <c r="J117" s="41" t="s">
        <v>496</v>
      </c>
      <c r="K117" s="41" t="s">
        <v>420</v>
      </c>
      <c r="L117" s="41" t="s">
        <v>434</v>
      </c>
      <c r="M117" s="49"/>
    </row>
    <row r="118" s="32" customFormat="1" ht="27" customHeight="1" spans="1:13">
      <c r="A118" s="41"/>
      <c r="B118" s="41"/>
      <c r="C118" s="42"/>
      <c r="D118" s="43"/>
      <c r="E118" s="38" t="s">
        <v>440</v>
      </c>
      <c r="F118" s="41" t="s">
        <v>441</v>
      </c>
      <c r="G118" s="41" t="s">
        <v>442</v>
      </c>
      <c r="H118" s="41" t="s">
        <v>443</v>
      </c>
      <c r="I118" s="48" t="s">
        <v>444</v>
      </c>
      <c r="J118" s="41" t="s">
        <v>496</v>
      </c>
      <c r="K118" s="41" t="s">
        <v>385</v>
      </c>
      <c r="L118" s="41" t="s">
        <v>396</v>
      </c>
      <c r="M118" s="49"/>
    </row>
    <row r="119" s="32" customFormat="1" ht="27" customHeight="1" spans="1:13">
      <c r="A119" s="41"/>
      <c r="B119" s="41"/>
      <c r="C119" s="42"/>
      <c r="D119" s="43"/>
      <c r="E119" s="38"/>
      <c r="F119" s="41" t="s">
        <v>449</v>
      </c>
      <c r="G119" s="41" t="s">
        <v>450</v>
      </c>
      <c r="H119" s="41" t="s">
        <v>451</v>
      </c>
      <c r="I119" s="48" t="s">
        <v>452</v>
      </c>
      <c r="J119" s="41" t="s">
        <v>496</v>
      </c>
      <c r="K119" s="41" t="s">
        <v>415</v>
      </c>
      <c r="L119" s="41" t="s">
        <v>389</v>
      </c>
      <c r="M119" s="49"/>
    </row>
    <row r="120" s="32" customFormat="1" ht="27" customHeight="1" spans="1:13">
      <c r="A120" s="41"/>
      <c r="B120" s="41"/>
      <c r="C120" s="42"/>
      <c r="D120" s="43"/>
      <c r="E120" s="38"/>
      <c r="F120" s="41" t="s">
        <v>445</v>
      </c>
      <c r="G120" s="41" t="s">
        <v>446</v>
      </c>
      <c r="H120" s="41" t="s">
        <v>447</v>
      </c>
      <c r="I120" s="48" t="s">
        <v>448</v>
      </c>
      <c r="J120" s="41" t="s">
        <v>496</v>
      </c>
      <c r="K120" s="41" t="s">
        <v>407</v>
      </c>
      <c r="L120" s="41" t="s">
        <v>389</v>
      </c>
      <c r="M120" s="49"/>
    </row>
    <row r="121" s="32" customFormat="1" ht="27" customHeight="1" spans="1:13">
      <c r="A121" s="41">
        <v>430</v>
      </c>
      <c r="B121" s="41" t="s">
        <v>506</v>
      </c>
      <c r="C121" s="42">
        <v>460</v>
      </c>
      <c r="D121" s="48" t="s">
        <v>382</v>
      </c>
      <c r="E121" s="38" t="s">
        <v>383</v>
      </c>
      <c r="F121" s="41" t="s">
        <v>403</v>
      </c>
      <c r="G121" s="41" t="s">
        <v>497</v>
      </c>
      <c r="H121" s="41" t="s">
        <v>409</v>
      </c>
      <c r="I121" s="48" t="s">
        <v>410</v>
      </c>
      <c r="J121" s="41" t="s">
        <v>496</v>
      </c>
      <c r="K121" s="41" t="s">
        <v>411</v>
      </c>
      <c r="L121" s="41" t="s">
        <v>389</v>
      </c>
      <c r="M121" s="49"/>
    </row>
    <row r="122" s="32" customFormat="1" ht="27" customHeight="1" spans="1:13">
      <c r="A122" s="41"/>
      <c r="B122" s="41"/>
      <c r="C122" s="42"/>
      <c r="D122" s="48"/>
      <c r="E122" s="38"/>
      <c r="F122" s="41"/>
      <c r="G122" s="41" t="s">
        <v>412</v>
      </c>
      <c r="H122" s="41" t="s">
        <v>413</v>
      </c>
      <c r="I122" s="48" t="s">
        <v>414</v>
      </c>
      <c r="J122" s="41" t="s">
        <v>496</v>
      </c>
      <c r="K122" s="41" t="s">
        <v>415</v>
      </c>
      <c r="L122" s="41" t="s">
        <v>389</v>
      </c>
      <c r="M122" s="49"/>
    </row>
    <row r="123" s="32" customFormat="1" ht="27" customHeight="1" spans="1:13">
      <c r="A123" s="41"/>
      <c r="B123" s="41"/>
      <c r="C123" s="42"/>
      <c r="D123" s="48"/>
      <c r="E123" s="38"/>
      <c r="F123" s="41"/>
      <c r="G123" s="41" t="s">
        <v>417</v>
      </c>
      <c r="H123" s="41" t="s">
        <v>418</v>
      </c>
      <c r="I123" s="48" t="s">
        <v>507</v>
      </c>
      <c r="J123" s="41" t="s">
        <v>496</v>
      </c>
      <c r="K123" s="41" t="s">
        <v>420</v>
      </c>
      <c r="L123" s="41" t="s">
        <v>389</v>
      </c>
      <c r="M123" s="49"/>
    </row>
    <row r="124" s="32" customFormat="1" ht="27" customHeight="1" spans="1:13">
      <c r="A124" s="41"/>
      <c r="B124" s="41"/>
      <c r="C124" s="42"/>
      <c r="D124" s="48"/>
      <c r="E124" s="38"/>
      <c r="F124" s="41"/>
      <c r="G124" s="41" t="s">
        <v>404</v>
      </c>
      <c r="H124" s="41" t="s">
        <v>405</v>
      </c>
      <c r="I124" s="48" t="s">
        <v>406</v>
      </c>
      <c r="J124" s="41" t="s">
        <v>496</v>
      </c>
      <c r="K124" s="41" t="s">
        <v>407</v>
      </c>
      <c r="L124" s="41" t="s">
        <v>389</v>
      </c>
      <c r="M124" s="49"/>
    </row>
    <row r="125" s="32" customFormat="1" ht="27" customHeight="1" spans="1:13">
      <c r="A125" s="41"/>
      <c r="B125" s="41"/>
      <c r="C125" s="42"/>
      <c r="D125" s="48"/>
      <c r="E125" s="38"/>
      <c r="F125" s="41" t="s">
        <v>390</v>
      </c>
      <c r="G125" s="41" t="s">
        <v>385</v>
      </c>
      <c r="H125" s="41" t="s">
        <v>385</v>
      </c>
      <c r="I125" s="48" t="s">
        <v>385</v>
      </c>
      <c r="J125" s="41" t="s">
        <v>496</v>
      </c>
      <c r="K125" s="41" t="s">
        <v>388</v>
      </c>
      <c r="L125" s="41" t="s">
        <v>389</v>
      </c>
      <c r="M125" s="49"/>
    </row>
    <row r="126" s="32" customFormat="1" ht="27" customHeight="1" spans="1:13">
      <c r="A126" s="41"/>
      <c r="B126" s="41"/>
      <c r="C126" s="42"/>
      <c r="D126" s="48"/>
      <c r="E126" s="38"/>
      <c r="F126" s="41" t="s">
        <v>392</v>
      </c>
      <c r="G126" s="41" t="s">
        <v>508</v>
      </c>
      <c r="H126" s="41" t="s">
        <v>398</v>
      </c>
      <c r="I126" s="48" t="s">
        <v>509</v>
      </c>
      <c r="J126" s="41" t="s">
        <v>496</v>
      </c>
      <c r="K126" s="41" t="s">
        <v>385</v>
      </c>
      <c r="L126" s="41" t="s">
        <v>396</v>
      </c>
      <c r="M126" s="49"/>
    </row>
    <row r="127" s="32" customFormat="1" ht="27" customHeight="1" spans="1:13">
      <c r="A127" s="41"/>
      <c r="B127" s="41"/>
      <c r="C127" s="42"/>
      <c r="D127" s="48"/>
      <c r="E127" s="38"/>
      <c r="F127" s="41"/>
      <c r="G127" s="41" t="s">
        <v>400</v>
      </c>
      <c r="H127" s="41" t="s">
        <v>401</v>
      </c>
      <c r="I127" s="48" t="s">
        <v>402</v>
      </c>
      <c r="J127" s="41" t="s">
        <v>496</v>
      </c>
      <c r="K127" s="41" t="s">
        <v>385</v>
      </c>
      <c r="L127" s="41" t="s">
        <v>396</v>
      </c>
      <c r="M127" s="49"/>
    </row>
    <row r="128" s="32" customFormat="1" ht="27" customHeight="1" spans="1:13">
      <c r="A128" s="41"/>
      <c r="B128" s="41"/>
      <c r="C128" s="42"/>
      <c r="D128" s="48"/>
      <c r="E128" s="38"/>
      <c r="F128" s="41"/>
      <c r="G128" s="41" t="s">
        <v>393</v>
      </c>
      <c r="H128" s="41" t="s">
        <v>394</v>
      </c>
      <c r="I128" s="48" t="s">
        <v>510</v>
      </c>
      <c r="J128" s="41" t="s">
        <v>496</v>
      </c>
      <c r="K128" s="41" t="s">
        <v>385</v>
      </c>
      <c r="L128" s="41" t="s">
        <v>396</v>
      </c>
      <c r="M128" s="49"/>
    </row>
    <row r="129" s="32" customFormat="1" ht="27" customHeight="1" spans="1:13">
      <c r="A129" s="41"/>
      <c r="B129" s="41"/>
      <c r="C129" s="42"/>
      <c r="D129" s="48"/>
      <c r="E129" s="38"/>
      <c r="F129" s="41" t="s">
        <v>421</v>
      </c>
      <c r="G129" s="41" t="s">
        <v>422</v>
      </c>
      <c r="H129" s="41" t="s">
        <v>423</v>
      </c>
      <c r="I129" s="48" t="s">
        <v>424</v>
      </c>
      <c r="J129" s="41" t="s">
        <v>496</v>
      </c>
      <c r="K129" s="41" t="s">
        <v>420</v>
      </c>
      <c r="L129" s="41" t="s">
        <v>389</v>
      </c>
      <c r="M129" s="49"/>
    </row>
    <row r="130" s="32" customFormat="1" ht="27" customHeight="1" spans="1:13">
      <c r="A130" s="41"/>
      <c r="B130" s="41"/>
      <c r="C130" s="42"/>
      <c r="D130" s="48"/>
      <c r="E130" s="38"/>
      <c r="F130" s="41" t="s">
        <v>384</v>
      </c>
      <c r="G130" s="41" t="s">
        <v>385</v>
      </c>
      <c r="H130" s="41" t="s">
        <v>385</v>
      </c>
      <c r="I130" s="48" t="s">
        <v>385</v>
      </c>
      <c r="J130" s="41" t="s">
        <v>496</v>
      </c>
      <c r="K130" s="41" t="s">
        <v>388</v>
      </c>
      <c r="L130" s="41" t="s">
        <v>389</v>
      </c>
      <c r="M130" s="49"/>
    </row>
    <row r="131" s="32" customFormat="1" ht="27" customHeight="1" spans="1:13">
      <c r="A131" s="41"/>
      <c r="B131" s="41"/>
      <c r="C131" s="42"/>
      <c r="D131" s="48"/>
      <c r="E131" s="38"/>
      <c r="F131" s="41" t="s">
        <v>425</v>
      </c>
      <c r="G131" s="41" t="s">
        <v>338</v>
      </c>
      <c r="H131" s="41" t="s">
        <v>511</v>
      </c>
      <c r="I131" s="48" t="s">
        <v>338</v>
      </c>
      <c r="J131" s="41" t="s">
        <v>496</v>
      </c>
      <c r="K131" s="41" t="s">
        <v>388</v>
      </c>
      <c r="L131" s="41" t="s">
        <v>389</v>
      </c>
      <c r="M131" s="49"/>
    </row>
    <row r="132" s="32" customFormat="1" ht="27" customHeight="1" spans="1:13">
      <c r="A132" s="41"/>
      <c r="B132" s="41"/>
      <c r="C132" s="42"/>
      <c r="D132" s="48"/>
      <c r="E132" s="38" t="s">
        <v>429</v>
      </c>
      <c r="F132" s="41" t="s">
        <v>430</v>
      </c>
      <c r="G132" s="41" t="s">
        <v>436</v>
      </c>
      <c r="H132" s="41" t="s">
        <v>502</v>
      </c>
      <c r="I132" s="48" t="s">
        <v>512</v>
      </c>
      <c r="J132" s="41" t="s">
        <v>496</v>
      </c>
      <c r="K132" s="41" t="s">
        <v>439</v>
      </c>
      <c r="L132" s="41" t="s">
        <v>416</v>
      </c>
      <c r="M132" s="49"/>
    </row>
    <row r="133" s="32" customFormat="1" ht="27" customHeight="1" spans="1:13">
      <c r="A133" s="41"/>
      <c r="B133" s="41"/>
      <c r="C133" s="42"/>
      <c r="D133" s="48"/>
      <c r="E133" s="38"/>
      <c r="F133" s="41"/>
      <c r="G133" s="41" t="s">
        <v>431</v>
      </c>
      <c r="H133" s="41" t="s">
        <v>432</v>
      </c>
      <c r="I133" s="48" t="s">
        <v>433</v>
      </c>
      <c r="J133" s="41" t="s">
        <v>496</v>
      </c>
      <c r="K133" s="41" t="s">
        <v>420</v>
      </c>
      <c r="L133" s="41" t="s">
        <v>434</v>
      </c>
      <c r="M133" s="49"/>
    </row>
    <row r="134" s="32" customFormat="1" ht="27" customHeight="1" spans="1:13">
      <c r="A134" s="41"/>
      <c r="B134" s="41"/>
      <c r="C134" s="42"/>
      <c r="D134" s="48"/>
      <c r="E134" s="38"/>
      <c r="F134" s="41"/>
      <c r="G134" s="41" t="s">
        <v>513</v>
      </c>
      <c r="H134" s="41" t="s">
        <v>432</v>
      </c>
      <c r="I134" s="48" t="s">
        <v>433</v>
      </c>
      <c r="J134" s="41" t="s">
        <v>496</v>
      </c>
      <c r="K134" s="41" t="s">
        <v>420</v>
      </c>
      <c r="L134" s="41" t="s">
        <v>434</v>
      </c>
      <c r="M134" s="49"/>
    </row>
    <row r="135" s="32" customFormat="1" ht="27" customHeight="1" spans="1:13">
      <c r="A135" s="41"/>
      <c r="B135" s="41"/>
      <c r="C135" s="42"/>
      <c r="D135" s="48"/>
      <c r="E135" s="38" t="s">
        <v>440</v>
      </c>
      <c r="F135" s="41" t="s">
        <v>441</v>
      </c>
      <c r="G135" s="41" t="s">
        <v>442</v>
      </c>
      <c r="H135" s="41" t="s">
        <v>443</v>
      </c>
      <c r="I135" s="48" t="s">
        <v>444</v>
      </c>
      <c r="J135" s="41" t="s">
        <v>496</v>
      </c>
      <c r="K135" s="41" t="s">
        <v>385</v>
      </c>
      <c r="L135" s="41" t="s">
        <v>396</v>
      </c>
      <c r="M135" s="49"/>
    </row>
    <row r="136" s="32" customFormat="1" ht="27" customHeight="1" spans="1:13">
      <c r="A136" s="41"/>
      <c r="B136" s="41"/>
      <c r="C136" s="42"/>
      <c r="D136" s="48"/>
      <c r="E136" s="38"/>
      <c r="F136" s="41" t="s">
        <v>449</v>
      </c>
      <c r="G136" s="41" t="s">
        <v>450</v>
      </c>
      <c r="H136" s="41" t="s">
        <v>451</v>
      </c>
      <c r="I136" s="48" t="s">
        <v>514</v>
      </c>
      <c r="J136" s="41" t="s">
        <v>496</v>
      </c>
      <c r="K136" s="41" t="s">
        <v>415</v>
      </c>
      <c r="L136" s="41" t="s">
        <v>389</v>
      </c>
      <c r="M136" s="49"/>
    </row>
    <row r="137" s="32" customFormat="1" ht="27" customHeight="1" spans="1:13">
      <c r="A137" s="41"/>
      <c r="B137" s="41"/>
      <c r="C137" s="42"/>
      <c r="D137" s="48"/>
      <c r="E137" s="38"/>
      <c r="F137" s="41" t="s">
        <v>445</v>
      </c>
      <c r="G137" s="41" t="s">
        <v>446</v>
      </c>
      <c r="H137" s="41" t="s">
        <v>447</v>
      </c>
      <c r="I137" s="48" t="s">
        <v>515</v>
      </c>
      <c r="J137" s="41" t="s">
        <v>496</v>
      </c>
      <c r="K137" s="41" t="s">
        <v>407</v>
      </c>
      <c r="L137" s="41" t="s">
        <v>389</v>
      </c>
      <c r="M137" s="49"/>
    </row>
    <row r="138" s="32" customFormat="1" ht="27" customHeight="1" spans="1:13">
      <c r="A138" s="41">
        <v>430</v>
      </c>
      <c r="B138" s="41" t="s">
        <v>516</v>
      </c>
      <c r="C138" s="42">
        <v>18843.97</v>
      </c>
      <c r="D138" s="41" t="s">
        <v>517</v>
      </c>
      <c r="E138" s="38" t="s">
        <v>383</v>
      </c>
      <c r="F138" s="41" t="s">
        <v>403</v>
      </c>
      <c r="G138" s="41" t="s">
        <v>385</v>
      </c>
      <c r="H138" s="41" t="s">
        <v>385</v>
      </c>
      <c r="I138" s="48" t="s">
        <v>385</v>
      </c>
      <c r="J138" s="41" t="s">
        <v>385</v>
      </c>
      <c r="K138" s="41" t="s">
        <v>388</v>
      </c>
      <c r="L138" s="41" t="s">
        <v>389</v>
      </c>
      <c r="M138" s="49"/>
    </row>
    <row r="139" s="32" customFormat="1" ht="27" customHeight="1" spans="1:13">
      <c r="A139" s="41"/>
      <c r="B139" s="41"/>
      <c r="C139" s="42"/>
      <c r="D139" s="41"/>
      <c r="E139" s="38"/>
      <c r="F139" s="41" t="s">
        <v>384</v>
      </c>
      <c r="G139" s="41" t="s">
        <v>385</v>
      </c>
      <c r="H139" s="41" t="s">
        <v>385</v>
      </c>
      <c r="I139" s="48" t="s">
        <v>385</v>
      </c>
      <c r="J139" s="41" t="s">
        <v>385</v>
      </c>
      <c r="K139" s="41" t="s">
        <v>388</v>
      </c>
      <c r="L139" s="41" t="s">
        <v>389</v>
      </c>
      <c r="M139" s="49"/>
    </row>
    <row r="140" s="32" customFormat="1" ht="27" customHeight="1" spans="1:13">
      <c r="A140" s="41"/>
      <c r="B140" s="41"/>
      <c r="C140" s="42"/>
      <c r="D140" s="41"/>
      <c r="E140" s="38"/>
      <c r="F140" s="41" t="s">
        <v>390</v>
      </c>
      <c r="G140" s="41" t="s">
        <v>385</v>
      </c>
      <c r="H140" s="41" t="s">
        <v>385</v>
      </c>
      <c r="I140" s="48" t="s">
        <v>385</v>
      </c>
      <c r="J140" s="41" t="s">
        <v>385</v>
      </c>
      <c r="K140" s="41" t="s">
        <v>388</v>
      </c>
      <c r="L140" s="41" t="s">
        <v>389</v>
      </c>
      <c r="M140" s="49"/>
    </row>
    <row r="141" s="32" customFormat="1" ht="27" customHeight="1" spans="1:13">
      <c r="A141" s="41"/>
      <c r="B141" s="41"/>
      <c r="C141" s="42"/>
      <c r="D141" s="41"/>
      <c r="E141" s="38"/>
      <c r="F141" s="41" t="s">
        <v>425</v>
      </c>
      <c r="G141" s="41" t="s">
        <v>426</v>
      </c>
      <c r="H141" s="41" t="s">
        <v>518</v>
      </c>
      <c r="I141" s="48" t="s">
        <v>516</v>
      </c>
      <c r="J141" s="41" t="s">
        <v>496</v>
      </c>
      <c r="K141" s="41" t="s">
        <v>388</v>
      </c>
      <c r="L141" s="41" t="s">
        <v>389</v>
      </c>
      <c r="M141" s="49"/>
    </row>
    <row r="142" s="32" customFormat="1" ht="27" customHeight="1" spans="1:13">
      <c r="A142" s="41"/>
      <c r="B142" s="41"/>
      <c r="C142" s="42"/>
      <c r="D142" s="41"/>
      <c r="E142" s="38"/>
      <c r="F142" s="41" t="s">
        <v>421</v>
      </c>
      <c r="G142" s="41" t="s">
        <v>385</v>
      </c>
      <c r="H142" s="41" t="s">
        <v>385</v>
      </c>
      <c r="I142" s="48" t="s">
        <v>385</v>
      </c>
      <c r="J142" s="41" t="s">
        <v>385</v>
      </c>
      <c r="K142" s="41" t="s">
        <v>388</v>
      </c>
      <c r="L142" s="41" t="s">
        <v>389</v>
      </c>
      <c r="M142" s="49"/>
    </row>
    <row r="143" s="32" customFormat="1" ht="27" customHeight="1" spans="1:13">
      <c r="A143" s="41"/>
      <c r="B143" s="41"/>
      <c r="C143" s="42"/>
      <c r="D143" s="41"/>
      <c r="E143" s="38"/>
      <c r="F143" s="41" t="s">
        <v>392</v>
      </c>
      <c r="G143" s="41" t="s">
        <v>519</v>
      </c>
      <c r="H143" s="41" t="s">
        <v>520</v>
      </c>
      <c r="I143" s="48" t="s">
        <v>521</v>
      </c>
      <c r="J143" s="41" t="s">
        <v>496</v>
      </c>
      <c r="K143" s="41" t="s">
        <v>385</v>
      </c>
      <c r="L143" s="41" t="s">
        <v>396</v>
      </c>
      <c r="M143" s="49"/>
    </row>
    <row r="144" s="32" customFormat="1" ht="27" customHeight="1" spans="1:13">
      <c r="A144" s="41"/>
      <c r="B144" s="41"/>
      <c r="C144" s="42"/>
      <c r="D144" s="41"/>
      <c r="E144" s="38"/>
      <c r="F144" s="41"/>
      <c r="G144" s="41" t="s">
        <v>397</v>
      </c>
      <c r="H144" s="41" t="s">
        <v>501</v>
      </c>
      <c r="I144" s="48" t="s">
        <v>399</v>
      </c>
      <c r="J144" s="41" t="s">
        <v>496</v>
      </c>
      <c r="K144" s="41" t="s">
        <v>385</v>
      </c>
      <c r="L144" s="41" t="s">
        <v>396</v>
      </c>
      <c r="M144" s="49"/>
    </row>
    <row r="145" s="32" customFormat="1" ht="27" customHeight="1" spans="1:13">
      <c r="A145" s="41"/>
      <c r="B145" s="41"/>
      <c r="C145" s="42"/>
      <c r="D145" s="41"/>
      <c r="E145" s="38" t="s">
        <v>429</v>
      </c>
      <c r="F145" s="41" t="s">
        <v>430</v>
      </c>
      <c r="G145" s="41" t="s">
        <v>436</v>
      </c>
      <c r="H145" s="41" t="s">
        <v>502</v>
      </c>
      <c r="I145" s="48" t="s">
        <v>503</v>
      </c>
      <c r="J145" s="41" t="s">
        <v>496</v>
      </c>
      <c r="K145" s="41" t="s">
        <v>504</v>
      </c>
      <c r="L145" s="41" t="s">
        <v>416</v>
      </c>
      <c r="M145" s="49"/>
    </row>
    <row r="146" s="32" customFormat="1" ht="27" customHeight="1" spans="1:13">
      <c r="A146" s="41"/>
      <c r="B146" s="41"/>
      <c r="C146" s="42"/>
      <c r="D146" s="41"/>
      <c r="E146" s="38"/>
      <c r="F146" s="41"/>
      <c r="G146" s="41" t="s">
        <v>505</v>
      </c>
      <c r="H146" s="41" t="s">
        <v>432</v>
      </c>
      <c r="I146" s="48" t="s">
        <v>433</v>
      </c>
      <c r="J146" s="41" t="s">
        <v>496</v>
      </c>
      <c r="K146" s="41" t="s">
        <v>420</v>
      </c>
      <c r="L146" s="41" t="s">
        <v>434</v>
      </c>
      <c r="M146" s="49"/>
    </row>
    <row r="147" s="32" customFormat="1" ht="27" customHeight="1" spans="1:13">
      <c r="A147" s="41"/>
      <c r="B147" s="41"/>
      <c r="C147" s="42"/>
      <c r="D147" s="41"/>
      <c r="E147" s="38"/>
      <c r="F147" s="41"/>
      <c r="G147" s="41" t="s">
        <v>431</v>
      </c>
      <c r="H147" s="41" t="s">
        <v>432</v>
      </c>
      <c r="I147" s="48" t="s">
        <v>433</v>
      </c>
      <c r="J147" s="41" t="s">
        <v>496</v>
      </c>
      <c r="K147" s="41" t="s">
        <v>420</v>
      </c>
      <c r="L147" s="41" t="s">
        <v>434</v>
      </c>
      <c r="M147" s="49"/>
    </row>
    <row r="148" s="32" customFormat="1" ht="27" customHeight="1" spans="1:13">
      <c r="A148" s="41"/>
      <c r="B148" s="41"/>
      <c r="C148" s="42"/>
      <c r="D148" s="41"/>
      <c r="E148" s="38" t="s">
        <v>440</v>
      </c>
      <c r="F148" s="41" t="s">
        <v>441</v>
      </c>
      <c r="G148" s="41" t="s">
        <v>442</v>
      </c>
      <c r="H148" s="41" t="s">
        <v>443</v>
      </c>
      <c r="I148" s="48" t="s">
        <v>444</v>
      </c>
      <c r="J148" s="41" t="s">
        <v>496</v>
      </c>
      <c r="K148" s="41" t="s">
        <v>385</v>
      </c>
      <c r="L148" s="41" t="s">
        <v>396</v>
      </c>
      <c r="M148" s="49"/>
    </row>
    <row r="149" s="32" customFormat="1" ht="27" customHeight="1" spans="1:13">
      <c r="A149" s="41"/>
      <c r="B149" s="41"/>
      <c r="C149" s="42"/>
      <c r="D149" s="41"/>
      <c r="E149" s="38"/>
      <c r="F149" s="41" t="s">
        <v>449</v>
      </c>
      <c r="G149" s="41" t="s">
        <v>450</v>
      </c>
      <c r="H149" s="41" t="s">
        <v>451</v>
      </c>
      <c r="I149" s="48" t="s">
        <v>452</v>
      </c>
      <c r="J149" s="41" t="s">
        <v>496</v>
      </c>
      <c r="K149" s="41" t="s">
        <v>415</v>
      </c>
      <c r="L149" s="41" t="s">
        <v>389</v>
      </c>
      <c r="M149" s="49"/>
    </row>
    <row r="150" s="32" customFormat="1" ht="27" customHeight="1" spans="1:13">
      <c r="A150" s="41"/>
      <c r="B150" s="41"/>
      <c r="C150" s="42"/>
      <c r="D150" s="41"/>
      <c r="E150" s="38"/>
      <c r="F150" s="41" t="s">
        <v>445</v>
      </c>
      <c r="G150" s="41" t="s">
        <v>446</v>
      </c>
      <c r="H150" s="41" t="s">
        <v>447</v>
      </c>
      <c r="I150" s="48" t="s">
        <v>448</v>
      </c>
      <c r="J150" s="41" t="s">
        <v>496</v>
      </c>
      <c r="K150" s="41" t="s">
        <v>407</v>
      </c>
      <c r="L150" s="41" t="s">
        <v>389</v>
      </c>
      <c r="M150" s="49"/>
    </row>
    <row r="151" s="32" customFormat="1" ht="27" customHeight="1" spans="1:13">
      <c r="A151" s="51">
        <v>430</v>
      </c>
      <c r="B151" s="51" t="s">
        <v>522</v>
      </c>
      <c r="C151" s="52">
        <v>43564.72</v>
      </c>
      <c r="D151" s="51" t="s">
        <v>523</v>
      </c>
      <c r="E151" s="53" t="s">
        <v>383</v>
      </c>
      <c r="F151" s="51" t="s">
        <v>403</v>
      </c>
      <c r="G151" s="41" t="s">
        <v>524</v>
      </c>
      <c r="H151" s="41" t="s">
        <v>525</v>
      </c>
      <c r="I151" s="48" t="s">
        <v>526</v>
      </c>
      <c r="J151" s="41" t="s">
        <v>496</v>
      </c>
      <c r="K151" s="41" t="s">
        <v>385</v>
      </c>
      <c r="L151" s="41" t="s">
        <v>396</v>
      </c>
      <c r="M151" s="49"/>
    </row>
    <row r="152" s="32" customFormat="1" ht="27" customHeight="1" spans="1:13">
      <c r="A152" s="54"/>
      <c r="B152" s="54"/>
      <c r="C152" s="55"/>
      <c r="D152" s="54"/>
      <c r="E152" s="56"/>
      <c r="F152" s="54"/>
      <c r="G152" s="41" t="s">
        <v>527</v>
      </c>
      <c r="H152" s="41" t="s">
        <v>525</v>
      </c>
      <c r="I152" s="48" t="s">
        <v>528</v>
      </c>
      <c r="J152" s="41" t="s">
        <v>496</v>
      </c>
      <c r="K152" s="41" t="s">
        <v>385</v>
      </c>
      <c r="L152" s="41" t="s">
        <v>396</v>
      </c>
      <c r="M152" s="49"/>
    </row>
    <row r="153" s="32" customFormat="1" ht="27" customHeight="1" spans="1:13">
      <c r="A153" s="54"/>
      <c r="B153" s="54"/>
      <c r="C153" s="55"/>
      <c r="D153" s="54"/>
      <c r="E153" s="56"/>
      <c r="F153" s="54"/>
      <c r="G153" s="41" t="s">
        <v>529</v>
      </c>
      <c r="H153" s="41" t="s">
        <v>530</v>
      </c>
      <c r="I153" s="48" t="s">
        <v>531</v>
      </c>
      <c r="J153" s="41" t="s">
        <v>496</v>
      </c>
      <c r="K153" s="41" t="s">
        <v>385</v>
      </c>
      <c r="L153" s="41" t="s">
        <v>396</v>
      </c>
      <c r="M153" s="49"/>
    </row>
    <row r="154" s="32" customFormat="1" ht="27" customHeight="1" spans="1:13">
      <c r="A154" s="54"/>
      <c r="B154" s="54"/>
      <c r="C154" s="55"/>
      <c r="D154" s="54"/>
      <c r="E154" s="56"/>
      <c r="F154" s="54"/>
      <c r="G154" s="41" t="s">
        <v>532</v>
      </c>
      <c r="H154" s="41" t="s">
        <v>530</v>
      </c>
      <c r="I154" s="48" t="s">
        <v>531</v>
      </c>
      <c r="J154" s="41" t="s">
        <v>496</v>
      </c>
      <c r="K154" s="41" t="s">
        <v>385</v>
      </c>
      <c r="L154" s="41" t="s">
        <v>396</v>
      </c>
      <c r="M154" s="49"/>
    </row>
    <row r="155" s="32" customFormat="1" ht="27" customHeight="1" spans="1:13">
      <c r="A155" s="54"/>
      <c r="B155" s="54"/>
      <c r="C155" s="55"/>
      <c r="D155" s="54"/>
      <c r="E155" s="56"/>
      <c r="F155" s="54"/>
      <c r="G155" s="41" t="s">
        <v>533</v>
      </c>
      <c r="H155" s="41" t="s">
        <v>530</v>
      </c>
      <c r="I155" s="48" t="s">
        <v>531</v>
      </c>
      <c r="J155" s="41" t="s">
        <v>496</v>
      </c>
      <c r="K155" s="41" t="s">
        <v>385</v>
      </c>
      <c r="L155" s="41" t="s">
        <v>396</v>
      </c>
      <c r="M155" s="49"/>
    </row>
    <row r="156" s="32" customFormat="1" ht="27" customHeight="1" spans="1:13">
      <c r="A156" s="54"/>
      <c r="B156" s="54"/>
      <c r="C156" s="55"/>
      <c r="D156" s="54"/>
      <c r="E156" s="56"/>
      <c r="F156" s="54"/>
      <c r="G156" s="41" t="s">
        <v>534</v>
      </c>
      <c r="H156" s="41" t="s">
        <v>530</v>
      </c>
      <c r="I156" s="48" t="s">
        <v>531</v>
      </c>
      <c r="J156" s="41" t="s">
        <v>496</v>
      </c>
      <c r="K156" s="41" t="s">
        <v>385</v>
      </c>
      <c r="L156" s="41" t="s">
        <v>396</v>
      </c>
      <c r="M156" s="49"/>
    </row>
    <row r="157" s="32" customFormat="1" ht="27" customHeight="1" spans="1:13">
      <c r="A157" s="54"/>
      <c r="B157" s="54"/>
      <c r="C157" s="55"/>
      <c r="D157" s="54"/>
      <c r="E157" s="56"/>
      <c r="F157" s="54"/>
      <c r="G157" s="41" t="s">
        <v>535</v>
      </c>
      <c r="H157" s="41" t="s">
        <v>530</v>
      </c>
      <c r="I157" s="48" t="s">
        <v>531</v>
      </c>
      <c r="J157" s="41" t="s">
        <v>496</v>
      </c>
      <c r="K157" s="41" t="s">
        <v>385</v>
      </c>
      <c r="L157" s="41" t="s">
        <v>396</v>
      </c>
      <c r="M157" s="49"/>
    </row>
    <row r="158" s="32" customFormat="1" ht="27" customHeight="1" spans="1:13">
      <c r="A158" s="54"/>
      <c r="B158" s="54"/>
      <c r="C158" s="55"/>
      <c r="D158" s="54"/>
      <c r="E158" s="56"/>
      <c r="F158" s="57"/>
      <c r="G158" s="41" t="s">
        <v>536</v>
      </c>
      <c r="H158" s="41" t="s">
        <v>530</v>
      </c>
      <c r="I158" s="48" t="s">
        <v>531</v>
      </c>
      <c r="J158" s="41" t="s">
        <v>496</v>
      </c>
      <c r="K158" s="41" t="s">
        <v>385</v>
      </c>
      <c r="L158" s="41" t="s">
        <v>396</v>
      </c>
      <c r="M158" s="49"/>
    </row>
    <row r="159" s="32" customFormat="1" ht="27" customHeight="1" spans="1:13">
      <c r="A159" s="54"/>
      <c r="B159" s="54"/>
      <c r="C159" s="55"/>
      <c r="D159" s="54"/>
      <c r="E159" s="56"/>
      <c r="F159" s="41" t="s">
        <v>384</v>
      </c>
      <c r="G159" s="41" t="s">
        <v>385</v>
      </c>
      <c r="H159" s="41" t="s">
        <v>385</v>
      </c>
      <c r="I159" s="48" t="s">
        <v>385</v>
      </c>
      <c r="J159" s="41" t="s">
        <v>385</v>
      </c>
      <c r="K159" s="41" t="s">
        <v>388</v>
      </c>
      <c r="L159" s="41" t="s">
        <v>389</v>
      </c>
      <c r="M159" s="49"/>
    </row>
    <row r="160" s="32" customFormat="1" ht="27" customHeight="1" spans="1:13">
      <c r="A160" s="54"/>
      <c r="B160" s="54"/>
      <c r="C160" s="55"/>
      <c r="D160" s="54"/>
      <c r="E160" s="56"/>
      <c r="F160" s="41" t="s">
        <v>390</v>
      </c>
      <c r="G160" s="41" t="s">
        <v>385</v>
      </c>
      <c r="H160" s="41" t="s">
        <v>385</v>
      </c>
      <c r="I160" s="48" t="s">
        <v>385</v>
      </c>
      <c r="J160" s="41" t="s">
        <v>385</v>
      </c>
      <c r="K160" s="41" t="s">
        <v>388</v>
      </c>
      <c r="L160" s="41" t="s">
        <v>389</v>
      </c>
      <c r="M160" s="49"/>
    </row>
    <row r="161" s="32" customFormat="1" ht="27" customHeight="1" spans="1:13">
      <c r="A161" s="54"/>
      <c r="B161" s="54"/>
      <c r="C161" s="55"/>
      <c r="D161" s="54"/>
      <c r="E161" s="56"/>
      <c r="F161" s="41" t="s">
        <v>425</v>
      </c>
      <c r="G161" s="41" t="s">
        <v>426</v>
      </c>
      <c r="H161" s="41" t="s">
        <v>537</v>
      </c>
      <c r="I161" s="48" t="s">
        <v>538</v>
      </c>
      <c r="J161" s="41" t="s">
        <v>496</v>
      </c>
      <c r="K161" s="41" t="s">
        <v>388</v>
      </c>
      <c r="L161" s="41" t="s">
        <v>389</v>
      </c>
      <c r="M161" s="49"/>
    </row>
    <row r="162" s="32" customFormat="1" ht="27" customHeight="1" spans="1:13">
      <c r="A162" s="54"/>
      <c r="B162" s="54"/>
      <c r="C162" s="55"/>
      <c r="D162" s="54"/>
      <c r="E162" s="56"/>
      <c r="F162" s="41" t="s">
        <v>421</v>
      </c>
      <c r="G162" s="41" t="s">
        <v>385</v>
      </c>
      <c r="H162" s="41" t="s">
        <v>385</v>
      </c>
      <c r="I162" s="48" t="s">
        <v>385</v>
      </c>
      <c r="J162" s="41" t="s">
        <v>385</v>
      </c>
      <c r="K162" s="41" t="s">
        <v>388</v>
      </c>
      <c r="L162" s="41" t="s">
        <v>389</v>
      </c>
      <c r="M162" s="49"/>
    </row>
    <row r="163" s="32" customFormat="1" ht="27" customHeight="1" spans="1:13">
      <c r="A163" s="54"/>
      <c r="B163" s="54"/>
      <c r="C163" s="55"/>
      <c r="D163" s="54"/>
      <c r="E163" s="56"/>
      <c r="F163" s="41" t="s">
        <v>392</v>
      </c>
      <c r="G163" s="41" t="s">
        <v>539</v>
      </c>
      <c r="H163" s="41" t="s">
        <v>540</v>
      </c>
      <c r="I163" s="48" t="s">
        <v>541</v>
      </c>
      <c r="J163" s="41" t="s">
        <v>496</v>
      </c>
      <c r="K163" s="41" t="s">
        <v>385</v>
      </c>
      <c r="L163" s="41" t="s">
        <v>396</v>
      </c>
      <c r="M163" s="49"/>
    </row>
    <row r="164" s="32" customFormat="1" ht="27" customHeight="1" spans="1:13">
      <c r="A164" s="54"/>
      <c r="B164" s="54"/>
      <c r="C164" s="55"/>
      <c r="D164" s="54"/>
      <c r="E164" s="58"/>
      <c r="F164" s="41"/>
      <c r="G164" s="41" t="s">
        <v>397</v>
      </c>
      <c r="H164" s="41" t="s">
        <v>501</v>
      </c>
      <c r="I164" s="48" t="s">
        <v>399</v>
      </c>
      <c r="J164" s="41" t="s">
        <v>496</v>
      </c>
      <c r="K164" s="41" t="s">
        <v>385</v>
      </c>
      <c r="L164" s="41" t="s">
        <v>396</v>
      </c>
      <c r="M164" s="49"/>
    </row>
    <row r="165" s="32" customFormat="1" ht="27" customHeight="1" spans="1:13">
      <c r="A165" s="54"/>
      <c r="B165" s="54"/>
      <c r="C165" s="55"/>
      <c r="D165" s="54"/>
      <c r="E165" s="38" t="s">
        <v>429</v>
      </c>
      <c r="F165" s="41" t="s">
        <v>430</v>
      </c>
      <c r="G165" s="41" t="s">
        <v>436</v>
      </c>
      <c r="H165" s="41" t="s">
        <v>502</v>
      </c>
      <c r="I165" s="48" t="s">
        <v>503</v>
      </c>
      <c r="J165" s="41" t="s">
        <v>496</v>
      </c>
      <c r="K165" s="41" t="s">
        <v>504</v>
      </c>
      <c r="L165" s="41" t="s">
        <v>416</v>
      </c>
      <c r="M165" s="49"/>
    </row>
    <row r="166" s="32" customFormat="1" ht="27" customHeight="1" spans="1:13">
      <c r="A166" s="54"/>
      <c r="B166" s="54"/>
      <c r="C166" s="55"/>
      <c r="D166" s="54"/>
      <c r="E166" s="38"/>
      <c r="F166" s="41"/>
      <c r="G166" s="41" t="s">
        <v>505</v>
      </c>
      <c r="H166" s="41" t="s">
        <v>432</v>
      </c>
      <c r="I166" s="48" t="s">
        <v>433</v>
      </c>
      <c r="J166" s="41" t="s">
        <v>496</v>
      </c>
      <c r="K166" s="41" t="s">
        <v>420</v>
      </c>
      <c r="L166" s="41" t="s">
        <v>434</v>
      </c>
      <c r="M166" s="49"/>
    </row>
    <row r="167" s="32" customFormat="1" ht="27" customHeight="1" spans="1:13">
      <c r="A167" s="54"/>
      <c r="B167" s="54"/>
      <c r="C167" s="55"/>
      <c r="D167" s="54"/>
      <c r="E167" s="38"/>
      <c r="F167" s="41"/>
      <c r="G167" s="41" t="s">
        <v>431</v>
      </c>
      <c r="H167" s="41" t="s">
        <v>432</v>
      </c>
      <c r="I167" s="48" t="s">
        <v>433</v>
      </c>
      <c r="J167" s="41" t="s">
        <v>496</v>
      </c>
      <c r="K167" s="41" t="s">
        <v>420</v>
      </c>
      <c r="L167" s="41" t="s">
        <v>434</v>
      </c>
      <c r="M167" s="49"/>
    </row>
    <row r="168" s="32" customFormat="1" ht="27" customHeight="1" spans="1:13">
      <c r="A168" s="57"/>
      <c r="B168" s="57"/>
      <c r="C168" s="59"/>
      <c r="D168" s="57"/>
      <c r="E168" s="38" t="s">
        <v>440</v>
      </c>
      <c r="F168" s="41" t="s">
        <v>441</v>
      </c>
      <c r="G168" s="41" t="s">
        <v>442</v>
      </c>
      <c r="H168" s="41" t="s">
        <v>443</v>
      </c>
      <c r="I168" s="48" t="s">
        <v>444</v>
      </c>
      <c r="J168" s="41" t="s">
        <v>496</v>
      </c>
      <c r="K168" s="41" t="s">
        <v>385</v>
      </c>
      <c r="L168" s="41" t="s">
        <v>396</v>
      </c>
      <c r="M168" s="49"/>
    </row>
  </sheetData>
  <autoFilter ref="A4:M168">
    <extLst/>
  </autoFilter>
  <mergeCells count="104">
    <mergeCell ref="A1:M1"/>
    <mergeCell ref="A2:K2"/>
    <mergeCell ref="L2:M2"/>
    <mergeCell ref="E3:M3"/>
    <mergeCell ref="A3:A4"/>
    <mergeCell ref="A6:A22"/>
    <mergeCell ref="A23:A39"/>
    <mergeCell ref="A40:A56"/>
    <mergeCell ref="A57:A73"/>
    <mergeCell ref="A74:A83"/>
    <mergeCell ref="A84:A93"/>
    <mergeCell ref="A94:A103"/>
    <mergeCell ref="A104:A120"/>
    <mergeCell ref="A121:A137"/>
    <mergeCell ref="A138:A150"/>
    <mergeCell ref="A151:A168"/>
    <mergeCell ref="B3:B4"/>
    <mergeCell ref="B6:B22"/>
    <mergeCell ref="B23:B39"/>
    <mergeCell ref="B40:B56"/>
    <mergeCell ref="B57:B73"/>
    <mergeCell ref="B74:B83"/>
    <mergeCell ref="B84:B93"/>
    <mergeCell ref="B94:B103"/>
    <mergeCell ref="B104:B120"/>
    <mergeCell ref="B121:B137"/>
    <mergeCell ref="B138:B150"/>
    <mergeCell ref="B151:B168"/>
    <mergeCell ref="C3:C4"/>
    <mergeCell ref="C6:C22"/>
    <mergeCell ref="C23:C39"/>
    <mergeCell ref="C40:C56"/>
    <mergeCell ref="C57:C73"/>
    <mergeCell ref="C74:C83"/>
    <mergeCell ref="C84:C93"/>
    <mergeCell ref="C94:C103"/>
    <mergeCell ref="C104:C120"/>
    <mergeCell ref="C121:C137"/>
    <mergeCell ref="C138:C150"/>
    <mergeCell ref="C151:C168"/>
    <mergeCell ref="D3:D4"/>
    <mergeCell ref="D6:D22"/>
    <mergeCell ref="D23:D39"/>
    <mergeCell ref="D40:D56"/>
    <mergeCell ref="D57:D73"/>
    <mergeCell ref="D74:D83"/>
    <mergeCell ref="D84:D93"/>
    <mergeCell ref="D94:D103"/>
    <mergeCell ref="D104:D120"/>
    <mergeCell ref="D121:D137"/>
    <mergeCell ref="D138:D150"/>
    <mergeCell ref="D151:D168"/>
    <mergeCell ref="E6:E16"/>
    <mergeCell ref="E17:E19"/>
    <mergeCell ref="E20:E22"/>
    <mergeCell ref="E23:E33"/>
    <mergeCell ref="E34:E36"/>
    <mergeCell ref="E37:E39"/>
    <mergeCell ref="E40:E50"/>
    <mergeCell ref="E51:E53"/>
    <mergeCell ref="E54:E56"/>
    <mergeCell ref="E57:E67"/>
    <mergeCell ref="E68:E70"/>
    <mergeCell ref="E71:E73"/>
    <mergeCell ref="E74:E79"/>
    <mergeCell ref="E80:E82"/>
    <mergeCell ref="E84:E89"/>
    <mergeCell ref="E90:E92"/>
    <mergeCell ref="E94:E99"/>
    <mergeCell ref="E100:E102"/>
    <mergeCell ref="E104:E114"/>
    <mergeCell ref="E115:E117"/>
    <mergeCell ref="E118:E120"/>
    <mergeCell ref="E121:E131"/>
    <mergeCell ref="E132:E134"/>
    <mergeCell ref="E135:E137"/>
    <mergeCell ref="E138:E144"/>
    <mergeCell ref="E145:E147"/>
    <mergeCell ref="E148:E150"/>
    <mergeCell ref="E151:E164"/>
    <mergeCell ref="E165:E167"/>
    <mergeCell ref="F8:F10"/>
    <mergeCell ref="F11:F14"/>
    <mergeCell ref="F17:F19"/>
    <mergeCell ref="F25:F27"/>
    <mergeCell ref="F28:F31"/>
    <mergeCell ref="F34:F36"/>
    <mergeCell ref="F42:F44"/>
    <mergeCell ref="F45:F48"/>
    <mergeCell ref="F51:F53"/>
    <mergeCell ref="F59:F61"/>
    <mergeCell ref="F62:F65"/>
    <mergeCell ref="F68:F70"/>
    <mergeCell ref="F104:F107"/>
    <mergeCell ref="F112:F114"/>
    <mergeCell ref="F115:F117"/>
    <mergeCell ref="F121:F124"/>
    <mergeCell ref="F126:F128"/>
    <mergeCell ref="F132:F134"/>
    <mergeCell ref="F143:F144"/>
    <mergeCell ref="F145:F147"/>
    <mergeCell ref="F151:F158"/>
    <mergeCell ref="F163:F164"/>
    <mergeCell ref="F165:F167"/>
  </mergeCells>
  <printOptions horizontalCentered="1"/>
  <pageMargins left="0.0780000016093254" right="0.0780000016093254" top="0.0780000016093254" bottom="0.0780000016093254" header="0" footer="0"/>
  <pageSetup paperSize="9" orientation="landscape"/>
  <headerFooter/>
  <ignoredErrors>
    <ignoredError sqref="H57:H58 H129 H111 H49 H40:H41 H32 H23:H24 H1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topLeftCell="A3" workbookViewId="0">
      <selection activeCell="I6" sqref="I6:I16"/>
    </sheetView>
  </sheetViews>
  <sheetFormatPr defaultColWidth="10" defaultRowHeight="13.5"/>
  <cols>
    <col min="1" max="1" width="6.24166666666667" customWidth="1"/>
    <col min="2" max="2" width="15.375" customWidth="1"/>
    <col min="3" max="3" width="11.5" customWidth="1"/>
    <col min="4" max="4" width="10.45" customWidth="1"/>
    <col min="5" max="6" width="9.76666666666667" customWidth="1"/>
    <col min="7" max="7" width="9.90833333333333" customWidth="1"/>
    <col min="8" max="9" width="8.275" customWidth="1"/>
    <col min="10" max="10" width="24.75" customWidth="1"/>
    <col min="11" max="11" width="10" customWidth="1"/>
    <col min="12" max="12" width="9.875" customWidth="1"/>
    <col min="13" max="13" width="24.625" customWidth="1"/>
    <col min="14" max="14" width="12" customWidth="1"/>
    <col min="15" max="15" width="10.375" customWidth="1"/>
    <col min="16" max="16" width="9.76666666666667" style="17" customWidth="1"/>
    <col min="17" max="17" width="24.425" customWidth="1"/>
    <col min="18" max="18" width="15.7416666666667" customWidth="1"/>
    <col min="19" max="19" width="9.76666666666667" customWidth="1"/>
  </cols>
  <sheetData>
    <row r="1" ht="42.25" customHeight="1" spans="1:18">
      <c r="A1" s="18" t="s">
        <v>542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="16" customFormat="1" ht="23.25" customHeight="1" spans="1:18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3"/>
      <c r="Q2" s="29" t="s">
        <v>30</v>
      </c>
      <c r="R2" s="29"/>
    </row>
    <row r="3" s="16" customFormat="1" ht="30" customHeight="1" spans="1:18">
      <c r="A3" s="20" t="s">
        <v>308</v>
      </c>
      <c r="B3" s="20" t="s">
        <v>309</v>
      </c>
      <c r="C3" s="20" t="s">
        <v>543</v>
      </c>
      <c r="D3" s="20"/>
      <c r="E3" s="20"/>
      <c r="F3" s="20"/>
      <c r="G3" s="20"/>
      <c r="H3" s="20"/>
      <c r="I3" s="20"/>
      <c r="J3" s="20" t="s">
        <v>544</v>
      </c>
      <c r="K3" s="20" t="s">
        <v>545</v>
      </c>
      <c r="L3" s="20"/>
      <c r="M3" s="20"/>
      <c r="N3" s="20"/>
      <c r="O3" s="20"/>
      <c r="P3" s="20"/>
      <c r="Q3" s="20"/>
      <c r="R3" s="20"/>
    </row>
    <row r="4" s="16" customFormat="1" ht="30" customHeight="1" spans="1:18">
      <c r="A4" s="20"/>
      <c r="B4" s="20"/>
      <c r="C4" s="20" t="s">
        <v>370</v>
      </c>
      <c r="D4" s="20" t="s">
        <v>546</v>
      </c>
      <c r="E4" s="20"/>
      <c r="F4" s="20"/>
      <c r="G4" s="20"/>
      <c r="H4" s="20" t="s">
        <v>547</v>
      </c>
      <c r="I4" s="20"/>
      <c r="J4" s="20"/>
      <c r="K4" s="20"/>
      <c r="L4" s="20"/>
      <c r="M4" s="20"/>
      <c r="N4" s="20"/>
      <c r="O4" s="20"/>
      <c r="P4" s="20"/>
      <c r="Q4" s="20"/>
      <c r="R4" s="20"/>
    </row>
    <row r="5" s="16" customFormat="1" ht="30" customHeight="1" spans="1:18">
      <c r="A5" s="20"/>
      <c r="B5" s="20"/>
      <c r="C5" s="20"/>
      <c r="D5" s="20" t="s">
        <v>136</v>
      </c>
      <c r="E5" s="20" t="s">
        <v>548</v>
      </c>
      <c r="F5" s="20" t="s">
        <v>140</v>
      </c>
      <c r="G5" s="20" t="s">
        <v>549</v>
      </c>
      <c r="H5" s="20" t="s">
        <v>155</v>
      </c>
      <c r="I5" s="20" t="s">
        <v>156</v>
      </c>
      <c r="J5" s="20"/>
      <c r="K5" s="24" t="s">
        <v>373</v>
      </c>
      <c r="L5" s="24" t="s">
        <v>374</v>
      </c>
      <c r="M5" s="25" t="s">
        <v>375</v>
      </c>
      <c r="N5" s="25" t="s">
        <v>380</v>
      </c>
      <c r="O5" s="20" t="s">
        <v>376</v>
      </c>
      <c r="P5" s="20" t="s">
        <v>379</v>
      </c>
      <c r="Q5" s="20" t="s">
        <v>550</v>
      </c>
      <c r="R5" s="20" t="s">
        <v>381</v>
      </c>
    </row>
    <row r="6" s="16" customFormat="1" ht="30" customHeight="1" spans="1:18">
      <c r="A6" s="21">
        <v>430</v>
      </c>
      <c r="B6" s="21" t="s">
        <v>151</v>
      </c>
      <c r="C6" s="22">
        <f>SUM(D6:G16)</f>
        <v>64741.48</v>
      </c>
      <c r="D6" s="22">
        <f>'1收支总表'!B5</f>
        <v>1492.07</v>
      </c>
      <c r="E6" s="22">
        <f>'1收支总表'!B19</f>
        <v>63249.41</v>
      </c>
      <c r="F6" s="22"/>
      <c r="G6" s="22"/>
      <c r="H6" s="22">
        <f>'1收支总表'!F5</f>
        <v>762.49</v>
      </c>
      <c r="I6" s="22">
        <f>'1收支总表'!F9</f>
        <v>63978.99</v>
      </c>
      <c r="J6" s="26" t="s">
        <v>551</v>
      </c>
      <c r="K6" s="27" t="s">
        <v>383</v>
      </c>
      <c r="L6" s="27" t="s">
        <v>552</v>
      </c>
      <c r="M6" s="28" t="s">
        <v>553</v>
      </c>
      <c r="N6" s="27" t="s">
        <v>396</v>
      </c>
      <c r="O6" s="27" t="s">
        <v>554</v>
      </c>
      <c r="P6" s="27"/>
      <c r="Q6" s="28" t="s">
        <v>555</v>
      </c>
      <c r="R6" s="30"/>
    </row>
    <row r="7" s="16" customFormat="1" ht="30" customHeight="1" spans="1:18">
      <c r="A7" s="21"/>
      <c r="B7" s="21"/>
      <c r="C7" s="22"/>
      <c r="D7" s="22"/>
      <c r="E7" s="22"/>
      <c r="F7" s="22"/>
      <c r="G7" s="22"/>
      <c r="H7" s="22"/>
      <c r="I7" s="22"/>
      <c r="J7" s="26"/>
      <c r="K7" s="27"/>
      <c r="L7" s="27"/>
      <c r="M7" s="28" t="s">
        <v>556</v>
      </c>
      <c r="N7" s="27" t="s">
        <v>434</v>
      </c>
      <c r="O7" s="27">
        <v>50</v>
      </c>
      <c r="P7" s="27" t="s">
        <v>420</v>
      </c>
      <c r="Q7" s="28" t="s">
        <v>510</v>
      </c>
      <c r="R7" s="30"/>
    </row>
    <row r="8" s="16" customFormat="1" ht="30" customHeight="1" spans="1:18">
      <c r="A8" s="21"/>
      <c r="B8" s="21"/>
      <c r="C8" s="22"/>
      <c r="D8" s="22"/>
      <c r="E8" s="22"/>
      <c r="F8" s="22"/>
      <c r="G8" s="22"/>
      <c r="H8" s="22"/>
      <c r="I8" s="22"/>
      <c r="J8" s="26"/>
      <c r="K8" s="27"/>
      <c r="L8" s="27"/>
      <c r="M8" s="28" t="s">
        <v>408</v>
      </c>
      <c r="N8" s="27" t="s">
        <v>434</v>
      </c>
      <c r="O8" s="27">
        <v>20</v>
      </c>
      <c r="P8" s="27" t="s">
        <v>411</v>
      </c>
      <c r="Q8" s="28" t="s">
        <v>557</v>
      </c>
      <c r="R8" s="30"/>
    </row>
    <row r="9" s="16" customFormat="1" ht="30" customHeight="1" spans="1:18">
      <c r="A9" s="21"/>
      <c r="B9" s="21"/>
      <c r="C9" s="22"/>
      <c r="D9" s="22"/>
      <c r="E9" s="22"/>
      <c r="F9" s="22"/>
      <c r="G9" s="22"/>
      <c r="H9" s="22"/>
      <c r="I9" s="22"/>
      <c r="J9" s="26"/>
      <c r="K9" s="27"/>
      <c r="L9" s="27"/>
      <c r="M9" s="28" t="s">
        <v>404</v>
      </c>
      <c r="N9" s="27" t="s">
        <v>434</v>
      </c>
      <c r="O9" s="27">
        <v>120</v>
      </c>
      <c r="P9" s="27" t="s">
        <v>407</v>
      </c>
      <c r="Q9" s="28" t="s">
        <v>558</v>
      </c>
      <c r="R9" s="30"/>
    </row>
    <row r="10" s="16" customFormat="1" ht="30" customHeight="1" spans="1:18">
      <c r="A10" s="21"/>
      <c r="B10" s="21"/>
      <c r="C10" s="22"/>
      <c r="D10" s="22"/>
      <c r="E10" s="22"/>
      <c r="F10" s="22"/>
      <c r="G10" s="22"/>
      <c r="H10" s="22"/>
      <c r="I10" s="22"/>
      <c r="J10" s="26"/>
      <c r="K10" s="27"/>
      <c r="L10" s="27"/>
      <c r="M10" s="28" t="s">
        <v>400</v>
      </c>
      <c r="N10" s="27" t="s">
        <v>559</v>
      </c>
      <c r="O10" s="27" t="s">
        <v>554</v>
      </c>
      <c r="P10" s="27" t="s">
        <v>420</v>
      </c>
      <c r="Q10" s="28" t="s">
        <v>402</v>
      </c>
      <c r="R10" s="30"/>
    </row>
    <row r="11" s="16" customFormat="1" ht="30" customHeight="1" spans="1:18">
      <c r="A11" s="21"/>
      <c r="B11" s="21"/>
      <c r="C11" s="22"/>
      <c r="D11" s="22"/>
      <c r="E11" s="22"/>
      <c r="F11" s="22"/>
      <c r="G11" s="22"/>
      <c r="H11" s="22"/>
      <c r="I11" s="22"/>
      <c r="J11" s="26"/>
      <c r="K11" s="27"/>
      <c r="L11" s="27" t="s">
        <v>560</v>
      </c>
      <c r="M11" s="28" t="s">
        <v>561</v>
      </c>
      <c r="N11" s="27" t="s">
        <v>396</v>
      </c>
      <c r="O11" s="27" t="s">
        <v>554</v>
      </c>
      <c r="P11" s="27"/>
      <c r="Q11" s="28" t="s">
        <v>562</v>
      </c>
      <c r="R11" s="30"/>
    </row>
    <row r="12" s="16" customFormat="1" ht="30" customHeight="1" spans="1:18">
      <c r="A12" s="21"/>
      <c r="B12" s="21"/>
      <c r="C12" s="22"/>
      <c r="D12" s="22"/>
      <c r="E12" s="22"/>
      <c r="F12" s="22"/>
      <c r="G12" s="22"/>
      <c r="H12" s="22"/>
      <c r="I12" s="22"/>
      <c r="J12" s="26"/>
      <c r="K12" s="27" t="s">
        <v>440</v>
      </c>
      <c r="L12" s="27" t="s">
        <v>563</v>
      </c>
      <c r="M12" s="28" t="s">
        <v>564</v>
      </c>
      <c r="N12" s="27" t="s">
        <v>559</v>
      </c>
      <c r="O12" s="27" t="s">
        <v>554</v>
      </c>
      <c r="P12" s="27" t="s">
        <v>420</v>
      </c>
      <c r="Q12" s="28" t="s">
        <v>565</v>
      </c>
      <c r="R12" s="30"/>
    </row>
    <row r="13" s="16" customFormat="1" ht="30" customHeight="1" spans="1:18">
      <c r="A13" s="21"/>
      <c r="B13" s="21"/>
      <c r="C13" s="22"/>
      <c r="D13" s="22"/>
      <c r="E13" s="22"/>
      <c r="F13" s="22"/>
      <c r="G13" s="22"/>
      <c r="H13" s="22"/>
      <c r="I13" s="22"/>
      <c r="J13" s="26"/>
      <c r="K13" s="27"/>
      <c r="L13" s="27"/>
      <c r="M13" s="28" t="s">
        <v>446</v>
      </c>
      <c r="N13" s="27" t="s">
        <v>434</v>
      </c>
      <c r="O13" s="27">
        <v>4.2</v>
      </c>
      <c r="P13" s="27" t="s">
        <v>407</v>
      </c>
      <c r="Q13" s="28" t="s">
        <v>566</v>
      </c>
      <c r="R13" s="30"/>
    </row>
    <row r="14" s="16" customFormat="1" ht="30" customHeight="1" spans="1:18">
      <c r="A14" s="21"/>
      <c r="B14" s="21"/>
      <c r="C14" s="22"/>
      <c r="D14" s="22"/>
      <c r="E14" s="22"/>
      <c r="F14" s="22"/>
      <c r="G14" s="22"/>
      <c r="H14" s="22"/>
      <c r="I14" s="22"/>
      <c r="J14" s="26"/>
      <c r="K14" s="27"/>
      <c r="L14" s="27"/>
      <c r="M14" s="28" t="s">
        <v>450</v>
      </c>
      <c r="N14" s="27" t="s">
        <v>434</v>
      </c>
      <c r="O14" s="27">
        <v>600</v>
      </c>
      <c r="P14" s="27" t="s">
        <v>411</v>
      </c>
      <c r="Q14" s="28" t="s">
        <v>567</v>
      </c>
      <c r="R14" s="30"/>
    </row>
    <row r="15" s="16" customFormat="1" ht="30" customHeight="1" spans="1:18">
      <c r="A15" s="21"/>
      <c r="B15" s="21"/>
      <c r="C15" s="22"/>
      <c r="D15" s="22"/>
      <c r="E15" s="22"/>
      <c r="F15" s="22"/>
      <c r="G15" s="22"/>
      <c r="H15" s="22"/>
      <c r="I15" s="22"/>
      <c r="J15" s="26"/>
      <c r="K15" s="27"/>
      <c r="L15" s="27" t="s">
        <v>568</v>
      </c>
      <c r="M15" s="28" t="s">
        <v>569</v>
      </c>
      <c r="N15" s="27" t="s">
        <v>434</v>
      </c>
      <c r="O15" s="27">
        <v>95</v>
      </c>
      <c r="P15" s="27" t="s">
        <v>420</v>
      </c>
      <c r="Q15" s="28" t="s">
        <v>570</v>
      </c>
      <c r="R15" s="30"/>
    </row>
    <row r="16" s="16" customFormat="1" ht="30" customHeight="1" spans="1:18">
      <c r="A16" s="21"/>
      <c r="B16" s="21"/>
      <c r="C16" s="22"/>
      <c r="D16" s="22"/>
      <c r="E16" s="22"/>
      <c r="F16" s="22"/>
      <c r="G16" s="22"/>
      <c r="H16" s="22"/>
      <c r="I16" s="22"/>
      <c r="J16" s="26"/>
      <c r="K16" s="27"/>
      <c r="L16" s="27"/>
      <c r="M16" s="28" t="s">
        <v>435</v>
      </c>
      <c r="N16" s="27" t="s">
        <v>434</v>
      </c>
      <c r="O16" s="27" t="s">
        <v>571</v>
      </c>
      <c r="P16" s="27" t="s">
        <v>420</v>
      </c>
      <c r="Q16" s="28" t="s">
        <v>572</v>
      </c>
      <c r="R16" s="30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6"/>
    <mergeCell ref="B3:B5"/>
    <mergeCell ref="B6:B16"/>
    <mergeCell ref="C4:C5"/>
    <mergeCell ref="C6:C16"/>
    <mergeCell ref="D6:D16"/>
    <mergeCell ref="E6:E16"/>
    <mergeCell ref="F6:F16"/>
    <mergeCell ref="G6:G16"/>
    <mergeCell ref="H6:H16"/>
    <mergeCell ref="I6:I16"/>
    <mergeCell ref="J3:J5"/>
    <mergeCell ref="J6:J16"/>
    <mergeCell ref="K6:K11"/>
    <mergeCell ref="K12:K16"/>
    <mergeCell ref="L6:L10"/>
    <mergeCell ref="L12:L14"/>
    <mergeCell ref="L15:L16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workbookViewId="0">
      <selection activeCell="L7" sqref="L7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9.25" style="1" customWidth="1"/>
    <col min="9" max="9" width="9.875" style="1" customWidth="1"/>
    <col min="10" max="10" width="9.5" style="1" customWidth="1"/>
    <col min="11" max="11" width="9.75" style="1" customWidth="1"/>
    <col min="12" max="14" width="11.125" style="1" customWidth="1"/>
    <col min="15" max="15" width="13.375" style="1" customWidth="1"/>
    <col min="16" max="16" width="11.125" style="1" customWidth="1"/>
    <col min="17" max="17" width="8" style="1" customWidth="1"/>
    <col min="18" max="16384" width="8" style="3"/>
  </cols>
  <sheetData>
    <row r="1" s="1" customFormat="1" ht="36" customHeight="1" spans="1:16">
      <c r="A1" s="4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1" ht="24" customHeight="1" spans="1:16">
      <c r="A2" s="5" t="s">
        <v>29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4" t="s">
        <v>573</v>
      </c>
    </row>
    <row r="3" s="2" customFormat="1" ht="28" customHeight="1" spans="1:16">
      <c r="A3" s="7" t="s">
        <v>205</v>
      </c>
      <c r="B3" s="7" t="s">
        <v>369</v>
      </c>
      <c r="C3" s="7" t="s">
        <v>370</v>
      </c>
      <c r="D3" s="8" t="s">
        <v>574</v>
      </c>
      <c r="E3" s="8"/>
      <c r="F3" s="7" t="s">
        <v>371</v>
      </c>
      <c r="G3" s="7" t="s">
        <v>575</v>
      </c>
      <c r="H3" s="8" t="s">
        <v>372</v>
      </c>
      <c r="I3" s="8"/>
      <c r="J3" s="8"/>
      <c r="K3" s="8"/>
      <c r="L3" s="8"/>
      <c r="M3" s="8"/>
      <c r="N3" s="8"/>
      <c r="O3" s="8"/>
      <c r="P3" s="8"/>
    </row>
    <row r="4" s="2" customFormat="1" ht="28" customHeight="1" spans="1:16">
      <c r="A4" s="7"/>
      <c r="B4" s="7"/>
      <c r="C4" s="7"/>
      <c r="D4" s="7" t="s">
        <v>576</v>
      </c>
      <c r="E4" s="7" t="s">
        <v>577</v>
      </c>
      <c r="F4" s="7"/>
      <c r="G4" s="7"/>
      <c r="H4" s="8" t="s">
        <v>383</v>
      </c>
      <c r="I4" s="8"/>
      <c r="J4" s="8"/>
      <c r="K4" s="8"/>
      <c r="L4" s="8" t="s">
        <v>440</v>
      </c>
      <c r="M4" s="8"/>
      <c r="N4" s="8"/>
      <c r="O4" s="8"/>
      <c r="P4" s="8"/>
    </row>
    <row r="5" s="2" customFormat="1" ht="39" customHeight="1" spans="1:16">
      <c r="A5" s="7"/>
      <c r="B5" s="7"/>
      <c r="C5" s="7"/>
      <c r="D5" s="7"/>
      <c r="E5" s="7"/>
      <c r="F5" s="7"/>
      <c r="G5" s="7"/>
      <c r="H5" s="7" t="s">
        <v>403</v>
      </c>
      <c r="I5" s="7" t="s">
        <v>392</v>
      </c>
      <c r="J5" s="7" t="s">
        <v>421</v>
      </c>
      <c r="K5" s="7" t="s">
        <v>578</v>
      </c>
      <c r="L5" s="7" t="s">
        <v>445</v>
      </c>
      <c r="M5" s="7" t="s">
        <v>449</v>
      </c>
      <c r="N5" s="7" t="s">
        <v>441</v>
      </c>
      <c r="O5" s="7" t="s">
        <v>579</v>
      </c>
      <c r="P5" s="7" t="s">
        <v>580</v>
      </c>
    </row>
    <row r="6" s="2" customFormat="1" ht="28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2" customFormat="1" ht="28" customHeight="1" spans="1:16">
      <c r="A7" s="9"/>
      <c r="B7" s="10"/>
      <c r="C7" s="11"/>
      <c r="D7" s="12"/>
      <c r="E7" s="12"/>
      <c r="F7" s="13"/>
      <c r="G7" s="13"/>
      <c r="H7" s="10"/>
      <c r="I7" s="15"/>
      <c r="J7" s="15"/>
      <c r="K7" s="10"/>
      <c r="L7" s="15"/>
      <c r="M7" s="10"/>
      <c r="N7" s="15"/>
      <c r="O7" s="15"/>
      <c r="P7" s="10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E21" sqref="E21"/>
    </sheetView>
  </sheetViews>
  <sheetFormatPr defaultColWidth="10" defaultRowHeight="13.5" outlineLevelCol="7"/>
  <cols>
    <col min="1" max="1" width="36.75" customWidth="1"/>
    <col min="2" max="2" width="12.25" customWidth="1"/>
    <col min="3" max="3" width="27.8166666666667" customWidth="1"/>
    <col min="4" max="4" width="11.95" customWidth="1"/>
    <col min="5" max="5" width="29.5" customWidth="1"/>
    <col min="6" max="6" width="10.45" customWidth="1"/>
    <col min="7" max="7" width="23.475" customWidth="1"/>
    <col min="8" max="8" width="12.75" customWidth="1"/>
    <col min="9" max="9" width="9.76666666666667" customWidth="1"/>
  </cols>
  <sheetData>
    <row r="1" ht="24.15" customHeight="1" spans="1:8">
      <c r="A1" s="168" t="s">
        <v>5</v>
      </c>
      <c r="B1" s="168"/>
      <c r="C1" s="168"/>
      <c r="D1" s="168"/>
      <c r="E1" s="168"/>
      <c r="F1" s="168"/>
      <c r="G1" s="168"/>
      <c r="H1" s="168"/>
    </row>
    <row r="2" s="16" customFormat="1" ht="19" customHeight="1" spans="1:8">
      <c r="A2" s="19" t="s">
        <v>29</v>
      </c>
      <c r="B2" s="19"/>
      <c r="C2" s="19"/>
      <c r="D2" s="19"/>
      <c r="E2" s="19"/>
      <c r="F2" s="19"/>
      <c r="G2" s="29" t="s">
        <v>30</v>
      </c>
      <c r="H2" s="29"/>
    </row>
    <row r="3" s="16" customFormat="1" ht="19" customHeight="1" spans="1:8">
      <c r="A3" s="20" t="s">
        <v>31</v>
      </c>
      <c r="B3" s="20"/>
      <c r="C3" s="20" t="s">
        <v>32</v>
      </c>
      <c r="D3" s="20"/>
      <c r="E3" s="20"/>
      <c r="F3" s="20"/>
      <c r="G3" s="20"/>
      <c r="H3" s="20"/>
    </row>
    <row r="4" s="16" customFormat="1" ht="19" customHeight="1" spans="1:8">
      <c r="A4" s="20" t="s">
        <v>33</v>
      </c>
      <c r="B4" s="20" t="s">
        <v>34</v>
      </c>
      <c r="C4" s="20" t="s">
        <v>35</v>
      </c>
      <c r="D4" s="20" t="s">
        <v>34</v>
      </c>
      <c r="E4" s="20" t="s">
        <v>36</v>
      </c>
      <c r="F4" s="20" t="s">
        <v>34</v>
      </c>
      <c r="G4" s="20" t="s">
        <v>37</v>
      </c>
      <c r="H4" s="20" t="s">
        <v>34</v>
      </c>
    </row>
    <row r="5" s="16" customFormat="1" ht="19" customHeight="1" spans="1:8">
      <c r="A5" s="68" t="s">
        <v>38</v>
      </c>
      <c r="B5" s="93">
        <f>'2收入总表'!E7</f>
        <v>1492.07</v>
      </c>
      <c r="C5" s="30" t="s">
        <v>39</v>
      </c>
      <c r="D5" s="93">
        <v>38.01</v>
      </c>
      <c r="E5" s="68" t="s">
        <v>40</v>
      </c>
      <c r="F5" s="93">
        <f>'5支出分类（部门预算）'!G5</f>
        <v>762.49</v>
      </c>
      <c r="G5" s="30" t="s">
        <v>41</v>
      </c>
      <c r="H5" s="93">
        <f>F6</f>
        <v>493.73</v>
      </c>
    </row>
    <row r="6" s="16" customFormat="1" ht="19" customHeight="1" spans="1:8">
      <c r="A6" s="30" t="s">
        <v>42</v>
      </c>
      <c r="B6" s="93">
        <v>1492.07</v>
      </c>
      <c r="C6" s="30" t="s">
        <v>43</v>
      </c>
      <c r="D6" s="93"/>
      <c r="E6" s="30" t="s">
        <v>44</v>
      </c>
      <c r="F6" s="93">
        <f>'5支出分类（部门预算）'!H5</f>
        <v>493.73</v>
      </c>
      <c r="G6" s="30" t="s">
        <v>45</v>
      </c>
      <c r="H6" s="93">
        <f>F7+F11</f>
        <v>1837.93</v>
      </c>
    </row>
    <row r="7" s="16" customFormat="1" ht="19" customHeight="1" spans="1:8">
      <c r="A7" s="68" t="s">
        <v>46</v>
      </c>
      <c r="B7" s="93"/>
      <c r="C7" s="30" t="s">
        <v>47</v>
      </c>
      <c r="D7" s="93"/>
      <c r="E7" s="30" t="s">
        <v>48</v>
      </c>
      <c r="F7" s="93">
        <f>'5支出分类（部门预算）'!I5</f>
        <v>267.63</v>
      </c>
      <c r="G7" s="30" t="s">
        <v>49</v>
      </c>
      <c r="H7" s="93">
        <f>F14</f>
        <v>42396.16</v>
      </c>
    </row>
    <row r="8" s="16" customFormat="1" ht="19" customHeight="1" spans="1:8">
      <c r="A8" s="30" t="s">
        <v>50</v>
      </c>
      <c r="B8" s="93"/>
      <c r="C8" s="30" t="s">
        <v>51</v>
      </c>
      <c r="D8" s="93"/>
      <c r="E8" s="30" t="s">
        <v>52</v>
      </c>
      <c r="F8" s="93">
        <f>'5支出分类（部门预算）'!J5</f>
        <v>1.13</v>
      </c>
      <c r="G8" s="30" t="s">
        <v>53</v>
      </c>
      <c r="H8" s="93">
        <f>F15</f>
        <v>1168.56</v>
      </c>
    </row>
    <row r="9" s="16" customFormat="1" ht="19" customHeight="1" spans="1:8">
      <c r="A9" s="30" t="s">
        <v>54</v>
      </c>
      <c r="B9" s="93"/>
      <c r="C9" s="30" t="s">
        <v>55</v>
      </c>
      <c r="D9" s="93"/>
      <c r="E9" s="68" t="s">
        <v>56</v>
      </c>
      <c r="F9" s="93">
        <f>'5支出分类（部门预算）'!K5</f>
        <v>63978.99</v>
      </c>
      <c r="G9" s="30" t="s">
        <v>57</v>
      </c>
      <c r="H9" s="93"/>
    </row>
    <row r="10" s="16" customFormat="1" ht="19" customHeight="1" spans="1:8">
      <c r="A10" s="30" t="s">
        <v>58</v>
      </c>
      <c r="B10" s="93"/>
      <c r="C10" s="30" t="s">
        <v>59</v>
      </c>
      <c r="D10" s="146">
        <v>39.29</v>
      </c>
      <c r="E10" s="30" t="s">
        <v>60</v>
      </c>
      <c r="F10" s="93"/>
      <c r="G10" s="30" t="s">
        <v>61</v>
      </c>
      <c r="H10" s="93"/>
    </row>
    <row r="11" s="16" customFormat="1" ht="19" customHeight="1" spans="1:8">
      <c r="A11" s="30" t="s">
        <v>62</v>
      </c>
      <c r="B11" s="93"/>
      <c r="C11" s="30" t="s">
        <v>63</v>
      </c>
      <c r="D11" s="93"/>
      <c r="E11" s="30" t="s">
        <v>64</v>
      </c>
      <c r="F11" s="93">
        <f>'5支出分类（部门预算）'!M5</f>
        <v>1570.3</v>
      </c>
      <c r="G11" s="30" t="s">
        <v>65</v>
      </c>
      <c r="H11" s="93">
        <f>F17</f>
        <v>18843.97</v>
      </c>
    </row>
    <row r="12" s="16" customFormat="1" ht="19" customHeight="1" spans="1:8">
      <c r="A12" s="30" t="s">
        <v>66</v>
      </c>
      <c r="B12" s="93"/>
      <c r="C12" s="30" t="s">
        <v>67</v>
      </c>
      <c r="D12" s="146">
        <v>55.76</v>
      </c>
      <c r="E12" s="30" t="s">
        <v>68</v>
      </c>
      <c r="F12" s="93"/>
      <c r="G12" s="30" t="s">
        <v>69</v>
      </c>
      <c r="H12" s="93"/>
    </row>
    <row r="13" s="16" customFormat="1" ht="19" customHeight="1" spans="1:8">
      <c r="A13" s="30" t="s">
        <v>70</v>
      </c>
      <c r="B13" s="93"/>
      <c r="C13" s="30" t="s">
        <v>71</v>
      </c>
      <c r="D13" s="93"/>
      <c r="E13" s="30" t="s">
        <v>72</v>
      </c>
      <c r="F13" s="93"/>
      <c r="G13" s="30" t="s">
        <v>73</v>
      </c>
      <c r="H13" s="93">
        <f>F8</f>
        <v>1.13</v>
      </c>
    </row>
    <row r="14" s="16" customFormat="1" ht="19" customHeight="1" spans="1:8">
      <c r="A14" s="30" t="s">
        <v>74</v>
      </c>
      <c r="B14" s="93"/>
      <c r="C14" s="30" t="s">
        <v>75</v>
      </c>
      <c r="D14" s="146">
        <v>31.16</v>
      </c>
      <c r="E14" s="30" t="s">
        <v>76</v>
      </c>
      <c r="F14" s="93">
        <f>'5支出分类（部门预算）'!P5</f>
        <v>42396.16</v>
      </c>
      <c r="G14" s="30" t="s">
        <v>77</v>
      </c>
      <c r="H14" s="93"/>
    </row>
    <row r="15" s="16" customFormat="1" ht="19" customHeight="1" spans="1:8">
      <c r="A15" s="30" t="s">
        <v>78</v>
      </c>
      <c r="B15" s="93"/>
      <c r="C15" s="30" t="s">
        <v>79</v>
      </c>
      <c r="D15" s="93"/>
      <c r="E15" s="30" t="s">
        <v>80</v>
      </c>
      <c r="F15" s="93">
        <f>'5支出分类（部门预算）'!Q5</f>
        <v>1168.56</v>
      </c>
      <c r="G15" s="30" t="s">
        <v>81</v>
      </c>
      <c r="H15" s="93"/>
    </row>
    <row r="16" s="16" customFormat="1" ht="19" customHeight="1" spans="1:8">
      <c r="A16" s="30" t="s">
        <v>82</v>
      </c>
      <c r="B16" s="93"/>
      <c r="C16" s="30" t="s">
        <v>83</v>
      </c>
      <c r="D16" s="146">
        <v>20399.83</v>
      </c>
      <c r="E16" s="30" t="s">
        <v>84</v>
      </c>
      <c r="F16" s="93"/>
      <c r="G16" s="30" t="s">
        <v>85</v>
      </c>
      <c r="H16" s="93"/>
    </row>
    <row r="17" s="16" customFormat="1" ht="19" customHeight="1" spans="1:8">
      <c r="A17" s="30" t="s">
        <v>86</v>
      </c>
      <c r="B17" s="93"/>
      <c r="C17" s="30" t="s">
        <v>87</v>
      </c>
      <c r="D17" s="93"/>
      <c r="E17" s="30" t="s">
        <v>88</v>
      </c>
      <c r="F17" s="93">
        <f>'5支出分类（部门预算）'!S5</f>
        <v>18843.97</v>
      </c>
      <c r="G17" s="30" t="s">
        <v>89</v>
      </c>
      <c r="H17" s="93"/>
    </row>
    <row r="18" s="16" customFormat="1" ht="19" customHeight="1" spans="1:8">
      <c r="A18" s="30" t="s">
        <v>90</v>
      </c>
      <c r="B18" s="93"/>
      <c r="C18" s="30" t="s">
        <v>91</v>
      </c>
      <c r="D18" s="93"/>
      <c r="E18" s="30" t="s">
        <v>92</v>
      </c>
      <c r="F18" s="93"/>
      <c r="G18" s="30" t="s">
        <v>93</v>
      </c>
      <c r="H18" s="93"/>
    </row>
    <row r="19" s="16" customFormat="1" ht="19" customHeight="1" spans="1:8">
      <c r="A19" s="68" t="s">
        <v>94</v>
      </c>
      <c r="B19" s="93">
        <v>63249.41</v>
      </c>
      <c r="C19" s="30" t="s">
        <v>95</v>
      </c>
      <c r="D19" s="146">
        <v>1238.42</v>
      </c>
      <c r="E19" s="30" t="s">
        <v>96</v>
      </c>
      <c r="F19" s="69"/>
      <c r="G19" s="30"/>
      <c r="H19" s="69"/>
    </row>
    <row r="20" s="16" customFormat="1" ht="19" customHeight="1" spans="1:8">
      <c r="A20" s="68" t="s">
        <v>97</v>
      </c>
      <c r="B20" s="93"/>
      <c r="C20" s="30" t="s">
        <v>98</v>
      </c>
      <c r="D20" s="69"/>
      <c r="E20" s="68" t="s">
        <v>99</v>
      </c>
      <c r="F20" s="69"/>
      <c r="G20" s="30"/>
      <c r="H20" s="69"/>
    </row>
    <row r="21" s="16" customFormat="1" ht="19" customHeight="1" spans="1:8">
      <c r="A21" s="68" t="s">
        <v>100</v>
      </c>
      <c r="B21" s="93"/>
      <c r="C21" s="30" t="s">
        <v>101</v>
      </c>
      <c r="D21" s="69"/>
      <c r="E21" s="30"/>
      <c r="F21" s="69"/>
      <c r="G21" s="30"/>
      <c r="H21" s="69"/>
    </row>
    <row r="22" s="16" customFormat="1" ht="19" customHeight="1" spans="1:8">
      <c r="A22" s="68" t="s">
        <v>102</v>
      </c>
      <c r="B22" s="93"/>
      <c r="C22" s="30" t="s">
        <v>103</v>
      </c>
      <c r="D22" s="69"/>
      <c r="E22" s="30"/>
      <c r="F22" s="69"/>
      <c r="G22" s="30"/>
      <c r="H22" s="69"/>
    </row>
    <row r="23" s="16" customFormat="1" ht="19" customHeight="1" spans="1:8">
      <c r="A23" s="68" t="s">
        <v>104</v>
      </c>
      <c r="B23" s="93"/>
      <c r="C23" s="30" t="s">
        <v>105</v>
      </c>
      <c r="D23" s="69"/>
      <c r="E23" s="30"/>
      <c r="F23" s="69"/>
      <c r="G23" s="30"/>
      <c r="H23" s="69"/>
    </row>
    <row r="24" s="16" customFormat="1" ht="19" customHeight="1" spans="1:8">
      <c r="A24" s="30" t="s">
        <v>106</v>
      </c>
      <c r="B24" s="93"/>
      <c r="C24" s="30" t="s">
        <v>107</v>
      </c>
      <c r="D24" s="146">
        <v>62.58</v>
      </c>
      <c r="E24" s="30"/>
      <c r="F24" s="93"/>
      <c r="G24" s="30"/>
      <c r="H24" s="93"/>
    </row>
    <row r="25" s="16" customFormat="1" ht="19" customHeight="1" spans="1:8">
      <c r="A25" s="30" t="s">
        <v>108</v>
      </c>
      <c r="B25" s="93"/>
      <c r="C25" s="30" t="s">
        <v>109</v>
      </c>
      <c r="D25" s="93"/>
      <c r="E25" s="30"/>
      <c r="F25" s="93"/>
      <c r="G25" s="30"/>
      <c r="H25" s="93"/>
    </row>
    <row r="26" s="16" customFormat="1" ht="19" customHeight="1" spans="1:8">
      <c r="A26" s="30" t="s">
        <v>110</v>
      </c>
      <c r="B26" s="93"/>
      <c r="C26" s="30" t="s">
        <v>111</v>
      </c>
      <c r="D26" s="93"/>
      <c r="E26" s="30"/>
      <c r="F26" s="93"/>
      <c r="G26" s="30"/>
      <c r="H26" s="93"/>
    </row>
    <row r="27" s="16" customFormat="1" ht="19" customHeight="1" spans="1:8">
      <c r="A27" s="68" t="s">
        <v>112</v>
      </c>
      <c r="B27" s="69"/>
      <c r="C27" s="30" t="s">
        <v>113</v>
      </c>
      <c r="D27" s="69"/>
      <c r="E27" s="30"/>
      <c r="F27" s="69"/>
      <c r="G27" s="30"/>
      <c r="H27" s="69"/>
    </row>
    <row r="28" s="16" customFormat="1" ht="19" customHeight="1" spans="1:8">
      <c r="A28" s="68" t="s">
        <v>114</v>
      </c>
      <c r="B28" s="69"/>
      <c r="C28" s="30" t="s">
        <v>115</v>
      </c>
      <c r="D28" s="69"/>
      <c r="E28" s="30"/>
      <c r="F28" s="69"/>
      <c r="G28" s="30"/>
      <c r="H28" s="69"/>
    </row>
    <row r="29" s="16" customFormat="1" ht="19" customHeight="1" spans="1:8">
      <c r="A29" s="68" t="s">
        <v>116</v>
      </c>
      <c r="B29" s="69"/>
      <c r="C29" s="30" t="s">
        <v>117</v>
      </c>
      <c r="D29" s="79">
        <v>42876.43</v>
      </c>
      <c r="E29" s="30"/>
      <c r="F29" s="69"/>
      <c r="G29" s="30"/>
      <c r="H29" s="69"/>
    </row>
    <row r="30" s="16" customFormat="1" ht="19" customHeight="1" spans="1:8">
      <c r="A30" s="68" t="s">
        <v>118</v>
      </c>
      <c r="B30" s="69"/>
      <c r="C30" s="30" t="s">
        <v>119</v>
      </c>
      <c r="D30" s="69"/>
      <c r="E30" s="30"/>
      <c r="F30" s="69"/>
      <c r="G30" s="30"/>
      <c r="H30" s="69"/>
    </row>
    <row r="31" s="16" customFormat="1" ht="19" customHeight="1" spans="1:8">
      <c r="A31" s="68" t="s">
        <v>120</v>
      </c>
      <c r="B31" s="93">
        <f>'2收入总表'!R7</f>
        <v>0</v>
      </c>
      <c r="C31" s="30" t="s">
        <v>121</v>
      </c>
      <c r="D31" s="69"/>
      <c r="E31" s="30"/>
      <c r="F31" s="69"/>
      <c r="G31" s="30"/>
      <c r="H31" s="69"/>
    </row>
    <row r="32" s="16" customFormat="1" ht="19" customHeight="1" spans="1:8">
      <c r="A32" s="30"/>
      <c r="B32" s="30"/>
      <c r="C32" s="30" t="s">
        <v>122</v>
      </c>
      <c r="D32" s="30"/>
      <c r="E32" s="30"/>
      <c r="F32" s="30"/>
      <c r="G32" s="30"/>
      <c r="H32" s="30"/>
    </row>
    <row r="33" s="16" customFormat="1" ht="19" customHeight="1" spans="1:8">
      <c r="A33" s="30"/>
      <c r="B33" s="30"/>
      <c r="C33" s="30" t="s">
        <v>123</v>
      </c>
      <c r="D33" s="30"/>
      <c r="E33" s="30"/>
      <c r="F33" s="30"/>
      <c r="G33" s="30"/>
      <c r="H33" s="30"/>
    </row>
    <row r="34" s="16" customFormat="1" ht="19" customHeight="1" spans="1:8">
      <c r="A34" s="30"/>
      <c r="B34" s="30"/>
      <c r="C34" s="30" t="s">
        <v>124</v>
      </c>
      <c r="D34" s="30"/>
      <c r="E34" s="30"/>
      <c r="F34" s="30"/>
      <c r="G34" s="30"/>
      <c r="H34" s="30"/>
    </row>
    <row r="35" s="16" customFormat="1" ht="19" customHeight="1" spans="1:8">
      <c r="A35" s="30"/>
      <c r="B35" s="30"/>
      <c r="C35" s="30"/>
      <c r="D35" s="30"/>
      <c r="E35" s="30"/>
      <c r="F35" s="30"/>
      <c r="G35" s="30"/>
      <c r="H35" s="30"/>
    </row>
    <row r="36" s="16" customFormat="1" ht="19" customHeight="1" spans="1:8">
      <c r="A36" s="68" t="s">
        <v>125</v>
      </c>
      <c r="B36" s="69">
        <f>B5+B19+B31</f>
        <v>64741.48</v>
      </c>
      <c r="C36" s="68" t="s">
        <v>126</v>
      </c>
      <c r="D36" s="69">
        <f>SUM(D5:D35)</f>
        <v>64741.48</v>
      </c>
      <c r="E36" s="68" t="s">
        <v>126</v>
      </c>
      <c r="F36" s="69">
        <f>F5+F9</f>
        <v>64741.48</v>
      </c>
      <c r="G36" s="68" t="s">
        <v>126</v>
      </c>
      <c r="H36" s="69">
        <f>SUM(H5:H35)</f>
        <v>64741.48</v>
      </c>
    </row>
    <row r="37" s="16" customFormat="1" ht="19" customHeight="1" spans="1:8">
      <c r="A37" s="68" t="s">
        <v>127</v>
      </c>
      <c r="B37" s="69"/>
      <c r="C37" s="68" t="s">
        <v>128</v>
      </c>
      <c r="D37" s="69"/>
      <c r="E37" s="68" t="s">
        <v>128</v>
      </c>
      <c r="F37" s="69"/>
      <c r="G37" s="68" t="s">
        <v>128</v>
      </c>
      <c r="H37" s="69"/>
    </row>
    <row r="38" s="16" customFormat="1" ht="19" customHeight="1" spans="1:8">
      <c r="A38" s="30"/>
      <c r="B38" s="69"/>
      <c r="C38" s="30"/>
      <c r="D38" s="93"/>
      <c r="E38" s="68"/>
      <c r="F38" s="93"/>
      <c r="G38" s="68"/>
      <c r="H38" s="93"/>
    </row>
    <row r="39" s="16" customFormat="1" ht="19" customHeight="1" spans="1:8">
      <c r="A39" s="68" t="s">
        <v>129</v>
      </c>
      <c r="B39" s="69">
        <f>B36</f>
        <v>64741.48</v>
      </c>
      <c r="C39" s="68" t="s">
        <v>130</v>
      </c>
      <c r="D39" s="69">
        <f>D36</f>
        <v>64741.48</v>
      </c>
      <c r="E39" s="68" t="s">
        <v>130</v>
      </c>
      <c r="F39" s="69">
        <f>F36</f>
        <v>64741.48</v>
      </c>
      <c r="G39" s="68" t="s">
        <v>130</v>
      </c>
      <c r="H39" s="69">
        <f>H36</f>
        <v>64741.48</v>
      </c>
    </row>
  </sheetData>
  <mergeCells count="5">
    <mergeCell ref="A1:H1"/>
    <mergeCell ref="A2:F2"/>
    <mergeCell ref="G2:H2"/>
    <mergeCell ref="A3:B3"/>
    <mergeCell ref="C3:H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workbookViewId="0">
      <selection activeCell="K18" sqref="K18"/>
    </sheetView>
  </sheetViews>
  <sheetFormatPr defaultColWidth="10" defaultRowHeight="13.5"/>
  <cols>
    <col min="1" max="1" width="8.375" customWidth="1"/>
    <col min="2" max="2" width="30.875" customWidth="1"/>
    <col min="3" max="4" width="9.25" customWidth="1"/>
    <col min="5" max="5" width="9.375" customWidth="1"/>
    <col min="6" max="6" width="10.375" customWidth="1"/>
    <col min="7" max="11" width="7.69166666666667" customWidth="1"/>
    <col min="12" max="12" width="10.625" customWidth="1"/>
    <col min="13" max="13" width="9.75" customWidth="1"/>
    <col min="14" max="25" width="7.69166666666667" customWidth="1"/>
    <col min="26" max="26" width="9.76666666666667" customWidth="1"/>
  </cols>
  <sheetData>
    <row r="1" ht="33.6" customHeight="1" spans="1:2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="16" customFormat="1" ht="22.4" customHeight="1" spans="1:2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9" t="s">
        <v>30</v>
      </c>
      <c r="Y2" s="29"/>
    </row>
    <row r="3" s="16" customFormat="1" ht="30" customHeight="1" spans="1:25">
      <c r="A3" s="20" t="s">
        <v>131</v>
      </c>
      <c r="B3" s="20" t="s">
        <v>132</v>
      </c>
      <c r="C3" s="20" t="s">
        <v>133</v>
      </c>
      <c r="D3" s="20" t="s">
        <v>134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 t="s">
        <v>127</v>
      </c>
      <c r="T3" s="20"/>
      <c r="U3" s="20"/>
      <c r="V3" s="20"/>
      <c r="W3" s="20"/>
      <c r="X3" s="20"/>
      <c r="Y3" s="20"/>
    </row>
    <row r="4" s="16" customFormat="1" ht="30" customHeight="1" spans="1:25">
      <c r="A4" s="20"/>
      <c r="B4" s="20"/>
      <c r="C4" s="20"/>
      <c r="D4" s="20" t="s">
        <v>135</v>
      </c>
      <c r="E4" s="20" t="s">
        <v>136</v>
      </c>
      <c r="F4" s="20" t="s">
        <v>137</v>
      </c>
      <c r="G4" s="20" t="s">
        <v>138</v>
      </c>
      <c r="H4" s="20" t="s">
        <v>139</v>
      </c>
      <c r="I4" s="20" t="s">
        <v>140</v>
      </c>
      <c r="J4" s="20" t="s">
        <v>141</v>
      </c>
      <c r="K4" s="20"/>
      <c r="L4" s="20"/>
      <c r="M4" s="20"/>
      <c r="N4" s="20" t="s">
        <v>142</v>
      </c>
      <c r="O4" s="20" t="s">
        <v>143</v>
      </c>
      <c r="P4" s="20" t="s">
        <v>144</v>
      </c>
      <c r="Q4" s="20" t="s">
        <v>145</v>
      </c>
      <c r="R4" s="20" t="s">
        <v>146</v>
      </c>
      <c r="S4" s="20" t="s">
        <v>135</v>
      </c>
      <c r="T4" s="20" t="s">
        <v>136</v>
      </c>
      <c r="U4" s="20" t="s">
        <v>137</v>
      </c>
      <c r="V4" s="20" t="s">
        <v>138</v>
      </c>
      <c r="W4" s="20" t="s">
        <v>139</v>
      </c>
      <c r="X4" s="20" t="s">
        <v>140</v>
      </c>
      <c r="Y4" s="20" t="s">
        <v>147</v>
      </c>
    </row>
    <row r="5" s="16" customFormat="1" ht="45" customHeight="1" spans="1:25">
      <c r="A5" s="20"/>
      <c r="B5" s="20"/>
      <c r="C5" s="20"/>
      <c r="D5" s="20"/>
      <c r="E5" s="20"/>
      <c r="F5" s="20"/>
      <c r="G5" s="20"/>
      <c r="H5" s="20"/>
      <c r="I5" s="20"/>
      <c r="J5" s="20" t="s">
        <v>148</v>
      </c>
      <c r="K5" s="20" t="s">
        <v>149</v>
      </c>
      <c r="L5" s="20" t="s">
        <v>150</v>
      </c>
      <c r="M5" s="20" t="s">
        <v>139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="16" customFormat="1" ht="30" customHeight="1" spans="1:25">
      <c r="A6" s="68"/>
      <c r="B6" s="68" t="s">
        <v>133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="16" customFormat="1" ht="30" customHeight="1" spans="1:25">
      <c r="A7" s="92">
        <v>430</v>
      </c>
      <c r="B7" s="92" t="s">
        <v>151</v>
      </c>
      <c r="C7" s="109">
        <f>D7</f>
        <v>64741.48</v>
      </c>
      <c r="D7" s="109">
        <f>SUM(E7:R7)</f>
        <v>64741.48</v>
      </c>
      <c r="E7" s="109">
        <f>'6财政拨款收支总表'!B6</f>
        <v>1492.07</v>
      </c>
      <c r="F7" s="109">
        <f>'6财政拨款收支总表'!B9</f>
        <v>63249.41</v>
      </c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ht="16.35" customHeight="1"/>
    <row r="9" ht="16.35" customHeight="1" spans="7:7">
      <c r="G9" s="167"/>
    </row>
  </sheetData>
  <mergeCells count="27">
    <mergeCell ref="A1:Y1"/>
    <mergeCell ref="A2:W2"/>
    <mergeCell ref="X2:Y2"/>
    <mergeCell ref="D3:R3"/>
    <mergeCell ref="S3:Y3"/>
    <mergeCell ref="J4:M4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selection activeCell="G29" sqref="G29:H29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42.125" customWidth="1"/>
    <col min="6" max="6" width="13.25" customWidth="1"/>
    <col min="7" max="7" width="12.625" customWidth="1"/>
    <col min="8" max="8" width="13.975" customWidth="1"/>
    <col min="9" max="9" width="14.7916666666667" customWidth="1"/>
    <col min="10" max="11" width="17.5" customWidth="1"/>
  </cols>
  <sheetData>
    <row r="1" ht="29" customHeight="1" spans="1:11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="16" customFormat="1" ht="25" customHeight="1" spans="1:11">
      <c r="A2" s="106" t="s">
        <v>29</v>
      </c>
      <c r="B2" s="106"/>
      <c r="C2" s="106"/>
      <c r="D2" s="106"/>
      <c r="E2" s="106"/>
      <c r="F2" s="106"/>
      <c r="G2" s="106"/>
      <c r="H2" s="106"/>
      <c r="I2" s="106"/>
      <c r="J2" s="106"/>
      <c r="K2" s="29" t="s">
        <v>30</v>
      </c>
    </row>
    <row r="3" s="16" customFormat="1" ht="27.6" customHeight="1" spans="1:11">
      <c r="A3" s="20" t="s">
        <v>152</v>
      </c>
      <c r="B3" s="20"/>
      <c r="C3" s="20"/>
      <c r="D3" s="20" t="s">
        <v>153</v>
      </c>
      <c r="E3" s="20" t="s">
        <v>154</v>
      </c>
      <c r="F3" s="20" t="s">
        <v>133</v>
      </c>
      <c r="G3" s="20" t="s">
        <v>155</v>
      </c>
      <c r="H3" s="20" t="s">
        <v>156</v>
      </c>
      <c r="I3" s="20" t="s">
        <v>157</v>
      </c>
      <c r="J3" s="20" t="s">
        <v>158</v>
      </c>
      <c r="K3" s="20" t="s">
        <v>159</v>
      </c>
    </row>
    <row r="4" s="16" customFormat="1" ht="25.85" customHeight="1" spans="1:11">
      <c r="A4" s="20" t="s">
        <v>160</v>
      </c>
      <c r="B4" s="20" t="s">
        <v>161</v>
      </c>
      <c r="C4" s="20" t="s">
        <v>162</v>
      </c>
      <c r="D4" s="20"/>
      <c r="E4" s="20"/>
      <c r="F4" s="20"/>
      <c r="G4" s="20"/>
      <c r="H4" s="20"/>
      <c r="I4" s="20"/>
      <c r="J4" s="20"/>
      <c r="K4" s="20"/>
    </row>
    <row r="5" s="16" customFormat="1" ht="22.8" customHeight="1" spans="1:11">
      <c r="A5" s="62"/>
      <c r="B5" s="62"/>
      <c r="C5" s="62"/>
      <c r="D5" s="62" t="s">
        <v>133</v>
      </c>
      <c r="E5" s="62"/>
      <c r="F5" s="96">
        <f>F6+F11+F14+F19+F23+F29+F35+F38</f>
        <v>64741.48</v>
      </c>
      <c r="G5" s="96">
        <f>G6+G11+G14+G19+G23+G29+G35+G38</f>
        <v>762.49</v>
      </c>
      <c r="H5" s="96">
        <f>H6+H11+H14+H19+H23+H29+H35+H38</f>
        <v>63978.99</v>
      </c>
      <c r="I5" s="96"/>
      <c r="J5" s="96"/>
      <c r="K5" s="96"/>
    </row>
    <row r="6" s="16" customFormat="1" ht="19" customHeight="1" spans="1:11">
      <c r="A6" s="74">
        <v>201</v>
      </c>
      <c r="B6" s="74"/>
      <c r="C6" s="74"/>
      <c r="D6" s="76">
        <v>201</v>
      </c>
      <c r="E6" s="151" t="s">
        <v>163</v>
      </c>
      <c r="F6" s="110">
        <v>38.01</v>
      </c>
      <c r="G6" s="143">
        <v>10.01</v>
      </c>
      <c r="H6" s="110">
        <v>28</v>
      </c>
      <c r="I6" s="162"/>
      <c r="J6" s="162"/>
      <c r="K6" s="110"/>
    </row>
    <row r="7" s="16" customFormat="1" ht="19" customHeight="1" spans="1:11">
      <c r="A7" s="78">
        <v>201</v>
      </c>
      <c r="B7" s="183" t="s">
        <v>164</v>
      </c>
      <c r="C7" s="78"/>
      <c r="D7" s="105">
        <v>20103</v>
      </c>
      <c r="E7" s="152" t="s">
        <v>165</v>
      </c>
      <c r="F7" s="111">
        <v>10.01</v>
      </c>
      <c r="G7" s="146">
        <v>10.01</v>
      </c>
      <c r="H7" s="111">
        <v>0</v>
      </c>
      <c r="I7" s="163"/>
      <c r="J7" s="163"/>
      <c r="K7" s="111"/>
    </row>
    <row r="8" s="16" customFormat="1" ht="19" customHeight="1" spans="1:11">
      <c r="A8" s="78">
        <v>201</v>
      </c>
      <c r="B8" s="183" t="s">
        <v>164</v>
      </c>
      <c r="C8" s="78">
        <v>99</v>
      </c>
      <c r="D8" s="105">
        <v>2010399</v>
      </c>
      <c r="E8" s="152" t="s">
        <v>166</v>
      </c>
      <c r="F8" s="111">
        <v>10.01</v>
      </c>
      <c r="G8" s="146">
        <v>10.01</v>
      </c>
      <c r="H8" s="111">
        <v>0</v>
      </c>
      <c r="I8" s="163"/>
      <c r="J8" s="163"/>
      <c r="K8" s="111"/>
    </row>
    <row r="9" s="16" customFormat="1" ht="19" customHeight="1" spans="1:11">
      <c r="A9" s="78">
        <v>201</v>
      </c>
      <c r="B9" s="101">
        <v>13</v>
      </c>
      <c r="C9" s="117"/>
      <c r="D9" s="105">
        <v>20113</v>
      </c>
      <c r="E9" s="152" t="s">
        <v>167</v>
      </c>
      <c r="F9" s="111">
        <v>28</v>
      </c>
      <c r="G9" s="146">
        <v>0</v>
      </c>
      <c r="H9" s="111">
        <v>28</v>
      </c>
      <c r="I9" s="163"/>
      <c r="J9" s="163"/>
      <c r="K9" s="111"/>
    </row>
    <row r="10" s="16" customFormat="1" ht="19" customHeight="1" spans="1:11">
      <c r="A10" s="78">
        <v>201</v>
      </c>
      <c r="B10" s="101">
        <v>13</v>
      </c>
      <c r="C10" s="184" t="s">
        <v>168</v>
      </c>
      <c r="D10" s="65">
        <v>2011308</v>
      </c>
      <c r="E10" s="105" t="s">
        <v>169</v>
      </c>
      <c r="F10" s="111">
        <v>28</v>
      </c>
      <c r="G10" s="146">
        <v>0</v>
      </c>
      <c r="H10" s="111">
        <v>28</v>
      </c>
      <c r="I10" s="163"/>
      <c r="J10" s="163"/>
      <c r="K10" s="111"/>
    </row>
    <row r="11" s="16" customFormat="1" ht="19" customHeight="1" spans="1:11">
      <c r="A11" s="74">
        <v>206</v>
      </c>
      <c r="B11" s="97"/>
      <c r="C11" s="98"/>
      <c r="D11" s="76">
        <v>206</v>
      </c>
      <c r="E11" s="76" t="s">
        <v>170</v>
      </c>
      <c r="F11" s="110">
        <v>39.29</v>
      </c>
      <c r="G11" s="143">
        <v>0</v>
      </c>
      <c r="H11" s="110">
        <v>39.29</v>
      </c>
      <c r="I11" s="162"/>
      <c r="J11" s="162"/>
      <c r="K11" s="110"/>
    </row>
    <row r="12" s="16" customFormat="1" ht="19" customHeight="1" spans="1:11">
      <c r="A12" s="78">
        <v>206</v>
      </c>
      <c r="B12" s="185" t="s">
        <v>171</v>
      </c>
      <c r="C12" s="102"/>
      <c r="D12" s="65">
        <v>20605</v>
      </c>
      <c r="E12" s="105" t="s">
        <v>172</v>
      </c>
      <c r="F12" s="111">
        <v>39.29</v>
      </c>
      <c r="G12" s="146">
        <v>0</v>
      </c>
      <c r="H12" s="111">
        <v>39.29</v>
      </c>
      <c r="I12" s="163"/>
      <c r="J12" s="163"/>
      <c r="K12" s="111"/>
    </row>
    <row r="13" s="16" customFormat="1" ht="19" customHeight="1" spans="1:11">
      <c r="A13" s="78">
        <v>206</v>
      </c>
      <c r="B13" s="185" t="s">
        <v>171</v>
      </c>
      <c r="C13" s="102">
        <v>99</v>
      </c>
      <c r="D13" s="65">
        <v>2060599</v>
      </c>
      <c r="E13" s="105" t="s">
        <v>173</v>
      </c>
      <c r="F13" s="111">
        <v>39.29</v>
      </c>
      <c r="G13" s="146">
        <v>0</v>
      </c>
      <c r="H13" s="111">
        <v>39.29</v>
      </c>
      <c r="I13" s="163"/>
      <c r="J13" s="163"/>
      <c r="K13" s="111"/>
    </row>
    <row r="14" s="16" customFormat="1" ht="19" customHeight="1" spans="1:11">
      <c r="A14" s="74">
        <v>208</v>
      </c>
      <c r="B14" s="74"/>
      <c r="C14" s="74"/>
      <c r="D14" s="76">
        <v>208</v>
      </c>
      <c r="E14" s="151" t="s">
        <v>174</v>
      </c>
      <c r="F14" s="110">
        <v>55.76</v>
      </c>
      <c r="G14" s="143">
        <v>55.76</v>
      </c>
      <c r="H14" s="110">
        <v>0</v>
      </c>
      <c r="I14" s="162"/>
      <c r="J14" s="162"/>
      <c r="K14" s="110"/>
    </row>
    <row r="15" s="16" customFormat="1" ht="19" customHeight="1" spans="1:11">
      <c r="A15" s="78">
        <v>208</v>
      </c>
      <c r="B15" s="183" t="s">
        <v>171</v>
      </c>
      <c r="C15" s="78"/>
      <c r="D15" s="105">
        <v>20805</v>
      </c>
      <c r="E15" s="152" t="s">
        <v>175</v>
      </c>
      <c r="F15" s="111">
        <v>52.48</v>
      </c>
      <c r="G15" s="146">
        <v>52.48</v>
      </c>
      <c r="H15" s="111">
        <v>0</v>
      </c>
      <c r="I15" s="163"/>
      <c r="J15" s="163"/>
      <c r="K15" s="111"/>
    </row>
    <row r="16" s="16" customFormat="1" ht="19" customHeight="1" spans="1:11">
      <c r="A16" s="78">
        <v>208</v>
      </c>
      <c r="B16" s="183" t="s">
        <v>171</v>
      </c>
      <c r="C16" s="183" t="s">
        <v>171</v>
      </c>
      <c r="D16" s="105">
        <v>2080505</v>
      </c>
      <c r="E16" s="152" t="s">
        <v>176</v>
      </c>
      <c r="F16" s="111">
        <v>52.48</v>
      </c>
      <c r="G16" s="146">
        <v>52.48</v>
      </c>
      <c r="H16" s="111">
        <v>0</v>
      </c>
      <c r="I16" s="163"/>
      <c r="J16" s="163"/>
      <c r="K16" s="111"/>
    </row>
    <row r="17" s="16" customFormat="1" ht="19" customHeight="1" spans="1:11">
      <c r="A17" s="78">
        <v>208</v>
      </c>
      <c r="B17" s="78">
        <v>99</v>
      </c>
      <c r="C17" s="78"/>
      <c r="D17" s="105">
        <v>20899</v>
      </c>
      <c r="E17" s="152" t="s">
        <v>177</v>
      </c>
      <c r="F17" s="111">
        <v>3.28</v>
      </c>
      <c r="G17" s="146">
        <v>3.28</v>
      </c>
      <c r="H17" s="111">
        <v>0</v>
      </c>
      <c r="I17" s="163"/>
      <c r="J17" s="163"/>
      <c r="K17" s="111"/>
    </row>
    <row r="18" s="16" customFormat="1" ht="19" customHeight="1" spans="1:11">
      <c r="A18" s="78">
        <v>208</v>
      </c>
      <c r="B18" s="78">
        <v>99</v>
      </c>
      <c r="C18" s="78">
        <v>99</v>
      </c>
      <c r="D18" s="105">
        <v>2089999</v>
      </c>
      <c r="E18" s="152" t="s">
        <v>178</v>
      </c>
      <c r="F18" s="111">
        <v>3.28</v>
      </c>
      <c r="G18" s="146">
        <v>3.28</v>
      </c>
      <c r="H18" s="111">
        <v>0</v>
      </c>
      <c r="I18" s="163"/>
      <c r="J18" s="163"/>
      <c r="K18" s="111"/>
    </row>
    <row r="19" s="16" customFormat="1" ht="18" customHeight="1" spans="1:11">
      <c r="A19" s="74">
        <v>210</v>
      </c>
      <c r="B19" s="74"/>
      <c r="C19" s="74"/>
      <c r="D19" s="76">
        <v>210</v>
      </c>
      <c r="E19" s="151" t="s">
        <v>179</v>
      </c>
      <c r="F19" s="110">
        <v>31.16</v>
      </c>
      <c r="G19" s="143">
        <v>31.16</v>
      </c>
      <c r="H19" s="110">
        <v>0</v>
      </c>
      <c r="I19" s="162"/>
      <c r="J19" s="162"/>
      <c r="K19" s="110"/>
    </row>
    <row r="20" s="16" customFormat="1" ht="18" customHeight="1" spans="1:11">
      <c r="A20" s="78">
        <v>210</v>
      </c>
      <c r="B20" s="78">
        <v>11</v>
      </c>
      <c r="C20" s="78"/>
      <c r="D20" s="105">
        <v>21011</v>
      </c>
      <c r="E20" s="152" t="s">
        <v>180</v>
      </c>
      <c r="F20" s="111">
        <v>31.16</v>
      </c>
      <c r="G20" s="146">
        <v>31.16</v>
      </c>
      <c r="H20" s="111">
        <v>0</v>
      </c>
      <c r="I20" s="163"/>
      <c r="J20" s="163"/>
      <c r="K20" s="111"/>
    </row>
    <row r="21" s="16" customFormat="1" ht="18" customHeight="1" spans="1:11">
      <c r="A21" s="78">
        <v>210</v>
      </c>
      <c r="B21" s="78">
        <v>11</v>
      </c>
      <c r="C21" s="183" t="s">
        <v>181</v>
      </c>
      <c r="D21" s="105">
        <v>2101102</v>
      </c>
      <c r="E21" s="152" t="s">
        <v>182</v>
      </c>
      <c r="F21" s="111">
        <v>27.88</v>
      </c>
      <c r="G21" s="146">
        <v>27.88</v>
      </c>
      <c r="H21" s="111">
        <v>0</v>
      </c>
      <c r="I21" s="163"/>
      <c r="J21" s="163"/>
      <c r="K21" s="111"/>
    </row>
    <row r="22" s="16" customFormat="1" ht="18" customHeight="1" spans="1:11">
      <c r="A22" s="78">
        <v>210</v>
      </c>
      <c r="B22" s="78">
        <v>11</v>
      </c>
      <c r="C22" s="183" t="s">
        <v>164</v>
      </c>
      <c r="D22" s="105">
        <v>2101103</v>
      </c>
      <c r="E22" s="152" t="s">
        <v>183</v>
      </c>
      <c r="F22" s="111">
        <v>3.28</v>
      </c>
      <c r="G22" s="146">
        <v>3.28</v>
      </c>
      <c r="H22" s="111">
        <v>0</v>
      </c>
      <c r="I22" s="163"/>
      <c r="J22" s="163"/>
      <c r="K22" s="111"/>
    </row>
    <row r="23" s="71" customFormat="1" ht="20" customHeight="1" spans="1:11">
      <c r="A23" s="74">
        <v>212</v>
      </c>
      <c r="B23" s="97"/>
      <c r="C23" s="98"/>
      <c r="D23" s="76">
        <v>212</v>
      </c>
      <c r="E23" s="159" t="s">
        <v>184</v>
      </c>
      <c r="F23" s="110">
        <v>20399.83</v>
      </c>
      <c r="G23" s="110">
        <v>0</v>
      </c>
      <c r="H23" s="110">
        <v>20399.83</v>
      </c>
      <c r="I23" s="161"/>
      <c r="J23" s="161"/>
      <c r="K23" s="110"/>
    </row>
    <row r="24" s="71" customFormat="1" ht="20" customHeight="1" spans="1:11">
      <c r="A24" s="78">
        <v>212</v>
      </c>
      <c r="B24" s="185" t="s">
        <v>168</v>
      </c>
      <c r="C24" s="102"/>
      <c r="D24" s="65">
        <v>21208</v>
      </c>
      <c r="E24" s="160" t="s">
        <v>185</v>
      </c>
      <c r="F24" s="111">
        <v>3968.83</v>
      </c>
      <c r="G24" s="111">
        <v>0</v>
      </c>
      <c r="H24" s="111">
        <v>3968.83</v>
      </c>
      <c r="I24" s="66"/>
      <c r="J24" s="66"/>
      <c r="K24" s="111"/>
    </row>
    <row r="25" s="72" customFormat="1" ht="21" customHeight="1" spans="1:12">
      <c r="A25" s="78">
        <v>212</v>
      </c>
      <c r="B25" s="183" t="s">
        <v>168</v>
      </c>
      <c r="C25" s="183" t="s">
        <v>164</v>
      </c>
      <c r="D25" s="65">
        <v>2120803</v>
      </c>
      <c r="E25" s="65" t="s">
        <v>186</v>
      </c>
      <c r="F25" s="111">
        <v>97.72</v>
      </c>
      <c r="G25" s="111">
        <v>0</v>
      </c>
      <c r="H25" s="111">
        <v>97.72</v>
      </c>
      <c r="I25" s="79"/>
      <c r="J25" s="79"/>
      <c r="K25" s="111"/>
      <c r="L25" s="73"/>
    </row>
    <row r="26" s="72" customFormat="1" ht="21" customHeight="1" spans="1:12">
      <c r="A26" s="78">
        <v>212</v>
      </c>
      <c r="B26" s="183" t="s">
        <v>168</v>
      </c>
      <c r="C26" s="183" t="s">
        <v>187</v>
      </c>
      <c r="D26" s="65">
        <v>2120899</v>
      </c>
      <c r="E26" s="65" t="s">
        <v>188</v>
      </c>
      <c r="F26" s="111">
        <v>19897.08</v>
      </c>
      <c r="G26" s="111">
        <v>0</v>
      </c>
      <c r="H26" s="111">
        <v>19897.08</v>
      </c>
      <c r="I26" s="66"/>
      <c r="J26" s="66"/>
      <c r="K26" s="111"/>
      <c r="L26" s="73"/>
    </row>
    <row r="27" s="72" customFormat="1" ht="21" customHeight="1" spans="1:12">
      <c r="A27" s="78">
        <v>212</v>
      </c>
      <c r="B27" s="78">
        <v>14</v>
      </c>
      <c r="C27" s="78"/>
      <c r="D27" s="65">
        <v>21214</v>
      </c>
      <c r="E27" s="160" t="s">
        <v>189</v>
      </c>
      <c r="F27" s="111">
        <v>405.03</v>
      </c>
      <c r="G27" s="111">
        <v>0</v>
      </c>
      <c r="H27" s="111">
        <v>405.03</v>
      </c>
      <c r="I27" s="101"/>
      <c r="J27" s="101"/>
      <c r="K27" s="111"/>
      <c r="L27" s="73"/>
    </row>
    <row r="28" s="72" customFormat="1" ht="21" customHeight="1" spans="1:12">
      <c r="A28" s="78">
        <v>212</v>
      </c>
      <c r="B28" s="78">
        <v>14</v>
      </c>
      <c r="C28" s="183" t="s">
        <v>190</v>
      </c>
      <c r="D28" s="65">
        <v>2121401</v>
      </c>
      <c r="E28" s="65" t="s">
        <v>191</v>
      </c>
      <c r="F28" s="111">
        <v>405.03</v>
      </c>
      <c r="G28" s="111">
        <v>0</v>
      </c>
      <c r="H28" s="111">
        <v>405.03</v>
      </c>
      <c r="I28" s="79"/>
      <c r="J28" s="79"/>
      <c r="K28" s="111"/>
      <c r="L28" s="73"/>
    </row>
    <row r="29" s="16" customFormat="1" ht="20" customHeight="1" spans="1:11">
      <c r="A29" s="74">
        <v>215</v>
      </c>
      <c r="B29" s="74"/>
      <c r="C29" s="74"/>
      <c r="D29" s="76">
        <v>215</v>
      </c>
      <c r="E29" s="151" t="s">
        <v>192</v>
      </c>
      <c r="F29" s="110">
        <f>F30+F32</f>
        <v>1238.42</v>
      </c>
      <c r="G29" s="161">
        <v>602.98</v>
      </c>
      <c r="H29" s="110">
        <f>H30+H32</f>
        <v>635.44</v>
      </c>
      <c r="I29" s="162"/>
      <c r="J29" s="162"/>
      <c r="K29" s="110"/>
    </row>
    <row r="30" s="16" customFormat="1" ht="20" customHeight="1" spans="1:11">
      <c r="A30" s="78">
        <v>215</v>
      </c>
      <c r="B30" s="185" t="s">
        <v>171</v>
      </c>
      <c r="C30" s="102"/>
      <c r="D30" s="65">
        <v>21505</v>
      </c>
      <c r="E30" s="160" t="s">
        <v>193</v>
      </c>
      <c r="F30" s="111">
        <v>68.03</v>
      </c>
      <c r="G30" s="111">
        <v>0</v>
      </c>
      <c r="H30" s="111">
        <v>68.03</v>
      </c>
      <c r="I30" s="163"/>
      <c r="J30" s="163"/>
      <c r="K30" s="111"/>
    </row>
    <row r="31" s="16" customFormat="1" ht="20" customHeight="1" spans="1:11">
      <c r="A31" s="78">
        <v>215</v>
      </c>
      <c r="B31" s="185" t="s">
        <v>171</v>
      </c>
      <c r="C31" s="184" t="s">
        <v>190</v>
      </c>
      <c r="D31" s="65">
        <v>2150501</v>
      </c>
      <c r="E31" s="105" t="s">
        <v>194</v>
      </c>
      <c r="F31" s="111">
        <v>68.03</v>
      </c>
      <c r="G31" s="111">
        <v>0</v>
      </c>
      <c r="H31" s="111">
        <v>68.03</v>
      </c>
      <c r="I31" s="163"/>
      <c r="J31" s="163"/>
      <c r="K31" s="111"/>
    </row>
    <row r="32" s="16" customFormat="1" ht="20" customHeight="1" spans="1:11">
      <c r="A32" s="78">
        <v>215</v>
      </c>
      <c r="B32" s="183" t="s">
        <v>168</v>
      </c>
      <c r="C32" s="78"/>
      <c r="D32" s="105">
        <v>21508</v>
      </c>
      <c r="E32" s="152" t="s">
        <v>195</v>
      </c>
      <c r="F32" s="111">
        <f>F33+F34</f>
        <v>1170.39</v>
      </c>
      <c r="G32" s="111">
        <v>602.98</v>
      </c>
      <c r="H32" s="111">
        <f>H33+H34</f>
        <v>567.41</v>
      </c>
      <c r="I32" s="163"/>
      <c r="J32" s="163"/>
      <c r="K32" s="111"/>
    </row>
    <row r="33" s="16" customFormat="1" ht="20" customHeight="1" spans="1:11">
      <c r="A33" s="78">
        <v>215</v>
      </c>
      <c r="B33" s="183" t="s">
        <v>168</v>
      </c>
      <c r="C33" s="183" t="s">
        <v>190</v>
      </c>
      <c r="D33" s="105">
        <v>2150801</v>
      </c>
      <c r="E33" s="152" t="s">
        <v>196</v>
      </c>
      <c r="F33" s="111">
        <f>G33+H33</f>
        <v>697.34</v>
      </c>
      <c r="G33" s="111">
        <v>602.98</v>
      </c>
      <c r="H33" s="111">
        <v>94.36</v>
      </c>
      <c r="I33" s="163"/>
      <c r="J33" s="163"/>
      <c r="K33" s="111"/>
    </row>
    <row r="34" s="16" customFormat="1" ht="20" customHeight="1" spans="1:11">
      <c r="A34" s="78">
        <v>215</v>
      </c>
      <c r="B34" s="185" t="s">
        <v>168</v>
      </c>
      <c r="C34" s="102">
        <v>99</v>
      </c>
      <c r="D34" s="65">
        <v>2150899</v>
      </c>
      <c r="E34" s="105" t="s">
        <v>197</v>
      </c>
      <c r="F34" s="111">
        <v>473.05</v>
      </c>
      <c r="G34" s="111">
        <v>0</v>
      </c>
      <c r="H34" s="111">
        <v>473.05</v>
      </c>
      <c r="I34" s="163"/>
      <c r="J34" s="163"/>
      <c r="K34" s="111"/>
    </row>
    <row r="35" s="16" customFormat="1" ht="20" customHeight="1" spans="1:11">
      <c r="A35" s="74">
        <v>221</v>
      </c>
      <c r="B35" s="74"/>
      <c r="C35" s="74"/>
      <c r="D35" s="76">
        <v>221</v>
      </c>
      <c r="E35" s="151" t="s">
        <v>198</v>
      </c>
      <c r="F35" s="110">
        <v>62.58</v>
      </c>
      <c r="G35" s="110">
        <v>62.58</v>
      </c>
      <c r="H35" s="110">
        <v>0</v>
      </c>
      <c r="I35" s="162"/>
      <c r="J35" s="162"/>
      <c r="K35" s="110"/>
    </row>
    <row r="36" s="16" customFormat="1" ht="20" customHeight="1" spans="1:11">
      <c r="A36" s="78">
        <v>221</v>
      </c>
      <c r="B36" s="183" t="s">
        <v>181</v>
      </c>
      <c r="C36" s="78"/>
      <c r="D36" s="105">
        <v>22102</v>
      </c>
      <c r="E36" s="152" t="s">
        <v>199</v>
      </c>
      <c r="F36" s="111">
        <v>62.58</v>
      </c>
      <c r="G36" s="111">
        <v>62.58</v>
      </c>
      <c r="H36" s="111">
        <v>0</v>
      </c>
      <c r="I36" s="163"/>
      <c r="J36" s="163"/>
      <c r="K36" s="111"/>
    </row>
    <row r="37" s="16" customFormat="1" ht="20" customHeight="1" spans="1:11">
      <c r="A37" s="78">
        <v>221</v>
      </c>
      <c r="B37" s="183" t="s">
        <v>181</v>
      </c>
      <c r="C37" s="183" t="s">
        <v>190</v>
      </c>
      <c r="D37" s="105">
        <v>2210201</v>
      </c>
      <c r="E37" s="152" t="s">
        <v>200</v>
      </c>
      <c r="F37" s="111">
        <v>62.58</v>
      </c>
      <c r="G37" s="111">
        <v>62.58</v>
      </c>
      <c r="H37" s="111">
        <v>0</v>
      </c>
      <c r="I37" s="163"/>
      <c r="J37" s="163"/>
      <c r="K37" s="111"/>
    </row>
    <row r="38" s="72" customFormat="1" ht="21" customHeight="1" spans="1:12">
      <c r="A38" s="74">
        <v>229</v>
      </c>
      <c r="B38" s="74"/>
      <c r="C38" s="74"/>
      <c r="D38" s="76">
        <v>229</v>
      </c>
      <c r="E38" s="76" t="s">
        <v>201</v>
      </c>
      <c r="F38" s="110">
        <v>42876.43</v>
      </c>
      <c r="G38" s="77">
        <v>0</v>
      </c>
      <c r="H38" s="110">
        <v>42876.43</v>
      </c>
      <c r="I38" s="77"/>
      <c r="J38" s="77"/>
      <c r="K38" s="110"/>
      <c r="L38" s="73"/>
    </row>
    <row r="39" s="72" customFormat="1" ht="21" customHeight="1" spans="1:12">
      <c r="A39" s="78">
        <v>229</v>
      </c>
      <c r="B39" s="183" t="s">
        <v>202</v>
      </c>
      <c r="C39" s="78"/>
      <c r="D39" s="65">
        <v>22904</v>
      </c>
      <c r="E39" s="65" t="s">
        <v>203</v>
      </c>
      <c r="F39" s="111">
        <v>39392.43</v>
      </c>
      <c r="G39" s="79">
        <v>0</v>
      </c>
      <c r="H39" s="111">
        <v>39392.43</v>
      </c>
      <c r="I39" s="66"/>
      <c r="J39" s="81"/>
      <c r="K39" s="111"/>
      <c r="L39" s="73"/>
    </row>
    <row r="40" s="73" customFormat="1" ht="21" customHeight="1" spans="1:11">
      <c r="A40" s="78">
        <v>229</v>
      </c>
      <c r="B40" s="183" t="s">
        <v>202</v>
      </c>
      <c r="C40" s="183" t="s">
        <v>181</v>
      </c>
      <c r="D40" s="65">
        <v>2290402</v>
      </c>
      <c r="E40" s="65" t="s">
        <v>204</v>
      </c>
      <c r="F40" s="111">
        <v>39392.43</v>
      </c>
      <c r="G40" s="79">
        <v>0</v>
      </c>
      <c r="H40" s="111">
        <v>39392.43</v>
      </c>
      <c r="I40" s="66"/>
      <c r="J40" s="81"/>
      <c r="K40" s="111"/>
    </row>
    <row r="41" s="73" customFormat="1" ht="21" customHeight="1" spans="1:11">
      <c r="A41" s="78">
        <v>229</v>
      </c>
      <c r="B41" s="78">
        <v>99</v>
      </c>
      <c r="C41" s="78"/>
      <c r="D41" s="65">
        <v>22999</v>
      </c>
      <c r="E41" s="160" t="s">
        <v>201</v>
      </c>
      <c r="F41" s="111">
        <v>3484</v>
      </c>
      <c r="G41" s="79">
        <v>0</v>
      </c>
      <c r="H41" s="111">
        <v>3484</v>
      </c>
      <c r="I41" s="66"/>
      <c r="J41" s="66"/>
      <c r="K41" s="111"/>
    </row>
    <row r="42" s="73" customFormat="1" ht="21" customHeight="1" spans="1:11">
      <c r="A42" s="78">
        <v>229</v>
      </c>
      <c r="B42" s="78">
        <v>99</v>
      </c>
      <c r="C42" s="78">
        <v>99</v>
      </c>
      <c r="D42" s="65">
        <v>2299999</v>
      </c>
      <c r="E42" s="65" t="s">
        <v>201</v>
      </c>
      <c r="F42" s="111">
        <v>3484</v>
      </c>
      <c r="G42" s="79">
        <v>0</v>
      </c>
      <c r="H42" s="111">
        <v>3484</v>
      </c>
      <c r="I42" s="66"/>
      <c r="J42" s="66"/>
      <c r="K42" s="111"/>
    </row>
  </sheetData>
  <mergeCells count="11">
    <mergeCell ref="A1:K1"/>
    <mergeCell ref="A2:J2"/>
    <mergeCell ref="A3:C3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6"/>
  <sheetViews>
    <sheetView workbookViewId="0">
      <selection activeCell="H34" sqref="H34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41.6333333333333" customWidth="1"/>
    <col min="6" max="6" width="11.1833333333333" customWidth="1"/>
    <col min="7" max="7" width="7.775" customWidth="1"/>
    <col min="8" max="8" width="9.99166666666667" customWidth="1"/>
    <col min="9" max="9" width="9.55833333333333" customWidth="1"/>
    <col min="10" max="10" width="9.78333333333333" customWidth="1"/>
    <col min="11" max="12" width="7.18333333333333" customWidth="1"/>
    <col min="13" max="13" width="10.5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29" customHeight="1" spans="1:20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="16" customFormat="1" ht="19.8" customHeight="1" spans="1:20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9" t="s">
        <v>30</v>
      </c>
      <c r="T2" s="29"/>
    </row>
    <row r="3" s="16" customFormat="1" ht="31" customHeight="1" spans="1:20">
      <c r="A3" s="20" t="s">
        <v>152</v>
      </c>
      <c r="B3" s="20"/>
      <c r="C3" s="20"/>
      <c r="D3" s="20" t="s">
        <v>205</v>
      </c>
      <c r="E3" s="20" t="s">
        <v>206</v>
      </c>
      <c r="F3" s="20" t="s">
        <v>207</v>
      </c>
      <c r="G3" s="20" t="s">
        <v>208</v>
      </c>
      <c r="H3" s="20" t="s">
        <v>209</v>
      </c>
      <c r="I3" s="20" t="s">
        <v>210</v>
      </c>
      <c r="J3" s="20" t="s">
        <v>211</v>
      </c>
      <c r="K3" s="20" t="s">
        <v>212</v>
      </c>
      <c r="L3" s="20" t="s">
        <v>213</v>
      </c>
      <c r="M3" s="20" t="s">
        <v>214</v>
      </c>
      <c r="N3" s="20" t="s">
        <v>215</v>
      </c>
      <c r="O3" s="20" t="s">
        <v>216</v>
      </c>
      <c r="P3" s="20" t="s">
        <v>217</v>
      </c>
      <c r="Q3" s="20" t="s">
        <v>218</v>
      </c>
      <c r="R3" s="20" t="s">
        <v>219</v>
      </c>
      <c r="S3" s="20" t="s">
        <v>220</v>
      </c>
      <c r="T3" s="20" t="s">
        <v>201</v>
      </c>
    </row>
    <row r="4" s="16" customFormat="1" ht="31" customHeight="1" spans="1:20">
      <c r="A4" s="20" t="s">
        <v>160</v>
      </c>
      <c r="B4" s="20" t="s">
        <v>161</v>
      </c>
      <c r="C4" s="20" t="s">
        <v>162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="16" customFormat="1" ht="22.8" customHeight="1" spans="1:20">
      <c r="A5" s="62"/>
      <c r="B5" s="62"/>
      <c r="C5" s="62"/>
      <c r="D5" s="62"/>
      <c r="E5" s="62" t="s">
        <v>133</v>
      </c>
      <c r="F5" s="96">
        <f>G5+H5+I5+J5+M5+O5</f>
        <v>64741.48</v>
      </c>
      <c r="G5" s="96">
        <f t="shared" ref="G5:J5" si="0">G6+G11+G14+G19+G23+G29+G35+G38</f>
        <v>493.73</v>
      </c>
      <c r="H5" s="96">
        <f t="shared" si="0"/>
        <v>1837.93</v>
      </c>
      <c r="I5" s="96">
        <v>42396.16</v>
      </c>
      <c r="J5" s="96">
        <v>1168.56</v>
      </c>
      <c r="K5" s="96"/>
      <c r="L5" s="96"/>
      <c r="M5" s="96">
        <v>18843.97</v>
      </c>
      <c r="N5" s="96"/>
      <c r="O5" s="96">
        <f>O6+O11+O14+O19+O23+O29+O35+O38</f>
        <v>1.13</v>
      </c>
      <c r="P5" s="96"/>
      <c r="Q5" s="96"/>
      <c r="R5" s="96"/>
      <c r="S5" s="96"/>
      <c r="T5" s="96"/>
    </row>
    <row r="6" s="16" customFormat="1" ht="19" customHeight="1" spans="1:20">
      <c r="A6" s="74">
        <v>201</v>
      </c>
      <c r="B6" s="74"/>
      <c r="C6" s="74"/>
      <c r="D6" s="76">
        <v>201</v>
      </c>
      <c r="E6" s="151" t="s">
        <v>163</v>
      </c>
      <c r="F6" s="110">
        <v>38.01</v>
      </c>
      <c r="G6" s="143">
        <v>8.88</v>
      </c>
      <c r="H6" s="110">
        <v>28</v>
      </c>
      <c r="I6" s="162"/>
      <c r="J6" s="162"/>
      <c r="K6" s="110"/>
      <c r="L6" s="110"/>
      <c r="M6" s="161"/>
      <c r="N6" s="162"/>
      <c r="O6" s="143">
        <v>1.13</v>
      </c>
      <c r="P6" s="162"/>
      <c r="Q6" s="162"/>
      <c r="R6" s="162"/>
      <c r="S6" s="162"/>
      <c r="T6" s="162"/>
    </row>
    <row r="7" s="16" customFormat="1" ht="19" customHeight="1" spans="1:20">
      <c r="A7" s="78">
        <v>201</v>
      </c>
      <c r="B7" s="183" t="s">
        <v>164</v>
      </c>
      <c r="C7" s="78"/>
      <c r="D7" s="105">
        <v>20103</v>
      </c>
      <c r="E7" s="152" t="s">
        <v>165</v>
      </c>
      <c r="F7" s="111">
        <v>10.01</v>
      </c>
      <c r="G7" s="146">
        <v>8.88</v>
      </c>
      <c r="H7" s="111"/>
      <c r="I7" s="163"/>
      <c r="J7" s="163"/>
      <c r="K7" s="111"/>
      <c r="L7" s="104"/>
      <c r="M7" s="163"/>
      <c r="N7" s="163"/>
      <c r="O7" s="146">
        <v>1.13</v>
      </c>
      <c r="P7" s="163"/>
      <c r="Q7" s="163"/>
      <c r="R7" s="163"/>
      <c r="S7" s="163"/>
      <c r="T7" s="163"/>
    </row>
    <row r="8" s="16" customFormat="1" ht="19" customHeight="1" spans="1:20">
      <c r="A8" s="78">
        <v>201</v>
      </c>
      <c r="B8" s="183" t="s">
        <v>164</v>
      </c>
      <c r="C8" s="78">
        <v>99</v>
      </c>
      <c r="D8" s="105">
        <v>2010399</v>
      </c>
      <c r="E8" s="152" t="s">
        <v>166</v>
      </c>
      <c r="F8" s="111">
        <v>10.01</v>
      </c>
      <c r="G8" s="146">
        <v>8.88</v>
      </c>
      <c r="H8" s="111"/>
      <c r="I8" s="163"/>
      <c r="J8" s="163"/>
      <c r="K8" s="111"/>
      <c r="L8" s="104"/>
      <c r="M8" s="163"/>
      <c r="N8" s="163"/>
      <c r="O8" s="111">
        <v>1.13</v>
      </c>
      <c r="P8" s="163"/>
      <c r="Q8" s="163"/>
      <c r="R8" s="163"/>
      <c r="S8" s="163"/>
      <c r="T8" s="163"/>
    </row>
    <row r="9" s="16" customFormat="1" ht="19" customHeight="1" spans="1:20">
      <c r="A9" s="78">
        <v>201</v>
      </c>
      <c r="B9" s="101">
        <v>13</v>
      </c>
      <c r="C9" s="117"/>
      <c r="D9" s="105">
        <v>20113</v>
      </c>
      <c r="E9" s="152" t="s">
        <v>167</v>
      </c>
      <c r="F9" s="111">
        <v>28</v>
      </c>
      <c r="G9" s="155"/>
      <c r="H9" s="111">
        <v>28</v>
      </c>
      <c r="I9" s="163"/>
      <c r="J9" s="163"/>
      <c r="K9" s="111"/>
      <c r="L9" s="104"/>
      <c r="M9" s="93"/>
      <c r="N9" s="163"/>
      <c r="O9" s="103"/>
      <c r="P9" s="163"/>
      <c r="Q9" s="163"/>
      <c r="R9" s="163"/>
      <c r="S9" s="163"/>
      <c r="T9" s="163"/>
    </row>
    <row r="10" s="16" customFormat="1" ht="19" customHeight="1" spans="1:20">
      <c r="A10" s="78">
        <v>201</v>
      </c>
      <c r="B10" s="101">
        <v>13</v>
      </c>
      <c r="C10" s="184" t="s">
        <v>168</v>
      </c>
      <c r="D10" s="65">
        <v>2011308</v>
      </c>
      <c r="E10" s="105" t="s">
        <v>169</v>
      </c>
      <c r="F10" s="111">
        <v>28</v>
      </c>
      <c r="G10" s="155"/>
      <c r="H10" s="111">
        <v>28</v>
      </c>
      <c r="I10" s="163"/>
      <c r="J10" s="163"/>
      <c r="K10" s="111"/>
      <c r="L10" s="104"/>
      <c r="M10" s="93"/>
      <c r="N10" s="163"/>
      <c r="O10" s="103"/>
      <c r="P10" s="163"/>
      <c r="Q10" s="163"/>
      <c r="R10" s="163"/>
      <c r="S10" s="163"/>
      <c r="T10" s="163"/>
    </row>
    <row r="11" s="16" customFormat="1" ht="19" customHeight="1" spans="1:20">
      <c r="A11" s="74">
        <v>206</v>
      </c>
      <c r="B11" s="97"/>
      <c r="C11" s="98"/>
      <c r="D11" s="76">
        <v>206</v>
      </c>
      <c r="E11" s="76" t="s">
        <v>170</v>
      </c>
      <c r="F11" s="110">
        <v>39.29</v>
      </c>
      <c r="G11" s="143"/>
      <c r="H11" s="110">
        <v>39.29</v>
      </c>
      <c r="I11" s="162"/>
      <c r="J11" s="162"/>
      <c r="K11" s="110"/>
      <c r="L11" s="110"/>
      <c r="M11" s="143"/>
      <c r="N11" s="162"/>
      <c r="O11" s="100"/>
      <c r="P11" s="162"/>
      <c r="Q11" s="162"/>
      <c r="R11" s="162"/>
      <c r="S11" s="162"/>
      <c r="T11" s="162"/>
    </row>
    <row r="12" s="16" customFormat="1" ht="19" customHeight="1" spans="1:20">
      <c r="A12" s="78">
        <v>206</v>
      </c>
      <c r="B12" s="185" t="s">
        <v>171</v>
      </c>
      <c r="C12" s="102"/>
      <c r="D12" s="65">
        <v>20605</v>
      </c>
      <c r="E12" s="105" t="s">
        <v>172</v>
      </c>
      <c r="F12" s="111">
        <v>39.29</v>
      </c>
      <c r="G12" s="146"/>
      <c r="H12" s="111">
        <v>39.29</v>
      </c>
      <c r="I12" s="163"/>
      <c r="J12" s="163"/>
      <c r="K12" s="111"/>
      <c r="L12" s="104"/>
      <c r="M12" s="93"/>
      <c r="N12" s="163"/>
      <c r="O12" s="103"/>
      <c r="P12" s="163"/>
      <c r="Q12" s="163"/>
      <c r="R12" s="163"/>
      <c r="S12" s="163"/>
      <c r="T12" s="163"/>
    </row>
    <row r="13" s="16" customFormat="1" ht="19" customHeight="1" spans="1:20">
      <c r="A13" s="78">
        <v>206</v>
      </c>
      <c r="B13" s="185" t="s">
        <v>171</v>
      </c>
      <c r="C13" s="102">
        <v>99</v>
      </c>
      <c r="D13" s="65">
        <v>2060599</v>
      </c>
      <c r="E13" s="105" t="s">
        <v>173</v>
      </c>
      <c r="F13" s="111">
        <v>39.29</v>
      </c>
      <c r="G13" s="146"/>
      <c r="H13" s="111">
        <v>39.29</v>
      </c>
      <c r="I13" s="163"/>
      <c r="J13" s="163"/>
      <c r="K13" s="111"/>
      <c r="L13" s="104"/>
      <c r="M13" s="93"/>
      <c r="N13" s="163"/>
      <c r="O13" s="103"/>
      <c r="P13" s="163"/>
      <c r="Q13" s="163"/>
      <c r="R13" s="163"/>
      <c r="S13" s="163"/>
      <c r="T13" s="163"/>
    </row>
    <row r="14" s="16" customFormat="1" ht="19" customHeight="1" spans="1:20">
      <c r="A14" s="74">
        <v>208</v>
      </c>
      <c r="B14" s="74"/>
      <c r="C14" s="74"/>
      <c r="D14" s="76">
        <v>208</v>
      </c>
      <c r="E14" s="151" t="s">
        <v>174</v>
      </c>
      <c r="F14" s="110">
        <v>55.76</v>
      </c>
      <c r="G14" s="143">
        <v>55.76</v>
      </c>
      <c r="H14" s="110">
        <v>0</v>
      </c>
      <c r="I14" s="162"/>
      <c r="J14" s="162"/>
      <c r="K14" s="110"/>
      <c r="L14" s="110"/>
      <c r="M14" s="162"/>
      <c r="N14" s="162"/>
      <c r="O14" s="110"/>
      <c r="P14" s="162"/>
      <c r="Q14" s="162"/>
      <c r="R14" s="162"/>
      <c r="S14" s="162"/>
      <c r="T14" s="162"/>
    </row>
    <row r="15" s="16" customFormat="1" ht="19" customHeight="1" spans="1:20">
      <c r="A15" s="78">
        <v>208</v>
      </c>
      <c r="B15" s="183" t="s">
        <v>171</v>
      </c>
      <c r="C15" s="78"/>
      <c r="D15" s="105">
        <v>20805</v>
      </c>
      <c r="E15" s="152" t="s">
        <v>175</v>
      </c>
      <c r="F15" s="111">
        <v>52.48</v>
      </c>
      <c r="G15" s="146">
        <v>52.48</v>
      </c>
      <c r="H15" s="111"/>
      <c r="I15" s="163"/>
      <c r="J15" s="163"/>
      <c r="K15" s="111"/>
      <c r="L15" s="104"/>
      <c r="M15" s="163"/>
      <c r="N15" s="163"/>
      <c r="O15" s="111"/>
      <c r="P15" s="163"/>
      <c r="Q15" s="163"/>
      <c r="R15" s="163"/>
      <c r="S15" s="163"/>
      <c r="T15" s="163"/>
    </row>
    <row r="16" s="16" customFormat="1" ht="19" customHeight="1" spans="1:20">
      <c r="A16" s="78">
        <v>208</v>
      </c>
      <c r="B16" s="183" t="s">
        <v>171</v>
      </c>
      <c r="C16" s="183" t="s">
        <v>171</v>
      </c>
      <c r="D16" s="105">
        <v>2080505</v>
      </c>
      <c r="E16" s="152" t="s">
        <v>176</v>
      </c>
      <c r="F16" s="111">
        <v>52.48</v>
      </c>
      <c r="G16" s="146">
        <v>52.48</v>
      </c>
      <c r="H16" s="111"/>
      <c r="I16" s="163"/>
      <c r="J16" s="163"/>
      <c r="K16" s="111"/>
      <c r="L16" s="104"/>
      <c r="M16" s="163"/>
      <c r="N16" s="163"/>
      <c r="O16" s="111"/>
      <c r="P16" s="163"/>
      <c r="Q16" s="163"/>
      <c r="R16" s="163"/>
      <c r="S16" s="163"/>
      <c r="T16" s="163"/>
    </row>
    <row r="17" s="16" customFormat="1" ht="19" customHeight="1" spans="1:20">
      <c r="A17" s="78">
        <v>208</v>
      </c>
      <c r="B17" s="78">
        <v>99</v>
      </c>
      <c r="C17" s="78"/>
      <c r="D17" s="105">
        <v>20899</v>
      </c>
      <c r="E17" s="152" t="s">
        <v>177</v>
      </c>
      <c r="F17" s="111">
        <v>3.28</v>
      </c>
      <c r="G17" s="146">
        <v>3.28</v>
      </c>
      <c r="H17" s="111"/>
      <c r="I17" s="163"/>
      <c r="J17" s="163"/>
      <c r="K17" s="111"/>
      <c r="L17" s="104"/>
      <c r="M17" s="163"/>
      <c r="N17" s="163"/>
      <c r="O17" s="111"/>
      <c r="P17" s="163"/>
      <c r="Q17" s="163"/>
      <c r="R17" s="163"/>
      <c r="S17" s="163"/>
      <c r="T17" s="163"/>
    </row>
    <row r="18" s="16" customFormat="1" ht="19" customHeight="1" spans="1:20">
      <c r="A18" s="78">
        <v>208</v>
      </c>
      <c r="B18" s="78">
        <v>99</v>
      </c>
      <c r="C18" s="78">
        <v>99</v>
      </c>
      <c r="D18" s="105">
        <v>2089999</v>
      </c>
      <c r="E18" s="152" t="s">
        <v>178</v>
      </c>
      <c r="F18" s="111">
        <v>3.28</v>
      </c>
      <c r="G18" s="146">
        <v>3.28</v>
      </c>
      <c r="H18" s="111"/>
      <c r="I18" s="163"/>
      <c r="J18" s="163"/>
      <c r="K18" s="111"/>
      <c r="L18" s="104"/>
      <c r="M18" s="163"/>
      <c r="N18" s="163"/>
      <c r="O18" s="111"/>
      <c r="P18" s="163"/>
      <c r="Q18" s="163"/>
      <c r="R18" s="163"/>
      <c r="S18" s="163"/>
      <c r="T18" s="163"/>
    </row>
    <row r="19" s="16" customFormat="1" ht="18" customHeight="1" spans="1:20">
      <c r="A19" s="74">
        <v>210</v>
      </c>
      <c r="B19" s="74"/>
      <c r="C19" s="74"/>
      <c r="D19" s="76">
        <v>210</v>
      </c>
      <c r="E19" s="151" t="s">
        <v>179</v>
      </c>
      <c r="F19" s="110">
        <v>31.16</v>
      </c>
      <c r="G19" s="143">
        <v>31.16</v>
      </c>
      <c r="H19" s="110">
        <v>0</v>
      </c>
      <c r="I19" s="162"/>
      <c r="J19" s="162"/>
      <c r="K19" s="110"/>
      <c r="L19" s="110"/>
      <c r="M19" s="162"/>
      <c r="N19" s="162"/>
      <c r="O19" s="110"/>
      <c r="P19" s="162"/>
      <c r="Q19" s="162"/>
      <c r="R19" s="162"/>
      <c r="S19" s="162"/>
      <c r="T19" s="162"/>
    </row>
    <row r="20" s="16" customFormat="1" ht="18" customHeight="1" spans="1:20">
      <c r="A20" s="78">
        <v>210</v>
      </c>
      <c r="B20" s="78">
        <v>11</v>
      </c>
      <c r="C20" s="78"/>
      <c r="D20" s="105">
        <v>21011</v>
      </c>
      <c r="E20" s="152" t="s">
        <v>180</v>
      </c>
      <c r="F20" s="111">
        <v>31.16</v>
      </c>
      <c r="G20" s="146">
        <v>31.16</v>
      </c>
      <c r="H20" s="111"/>
      <c r="I20" s="163"/>
      <c r="J20" s="163"/>
      <c r="K20" s="111"/>
      <c r="L20" s="104"/>
      <c r="M20" s="163"/>
      <c r="N20" s="163"/>
      <c r="O20" s="111"/>
      <c r="P20" s="163"/>
      <c r="Q20" s="163"/>
      <c r="R20" s="163"/>
      <c r="S20" s="163"/>
      <c r="T20" s="163"/>
    </row>
    <row r="21" s="16" customFormat="1" ht="18" customHeight="1" spans="1:20">
      <c r="A21" s="78">
        <v>210</v>
      </c>
      <c r="B21" s="78">
        <v>11</v>
      </c>
      <c r="C21" s="183" t="s">
        <v>181</v>
      </c>
      <c r="D21" s="105">
        <v>2101102</v>
      </c>
      <c r="E21" s="152" t="s">
        <v>182</v>
      </c>
      <c r="F21" s="111">
        <v>27.88</v>
      </c>
      <c r="G21" s="146">
        <v>27.88</v>
      </c>
      <c r="H21" s="111"/>
      <c r="I21" s="163"/>
      <c r="J21" s="163"/>
      <c r="K21" s="111"/>
      <c r="L21" s="104"/>
      <c r="M21" s="163"/>
      <c r="N21" s="163"/>
      <c r="O21" s="111"/>
      <c r="P21" s="163"/>
      <c r="Q21" s="163"/>
      <c r="R21" s="163"/>
      <c r="S21" s="163"/>
      <c r="T21" s="163"/>
    </row>
    <row r="22" s="16" customFormat="1" ht="18" customHeight="1" spans="1:20">
      <c r="A22" s="78">
        <v>210</v>
      </c>
      <c r="B22" s="78">
        <v>11</v>
      </c>
      <c r="C22" s="183" t="s">
        <v>164</v>
      </c>
      <c r="D22" s="105">
        <v>2101103</v>
      </c>
      <c r="E22" s="152" t="s">
        <v>183</v>
      </c>
      <c r="F22" s="111">
        <v>3.28</v>
      </c>
      <c r="G22" s="146">
        <v>3.28</v>
      </c>
      <c r="H22" s="111"/>
      <c r="I22" s="163"/>
      <c r="J22" s="163"/>
      <c r="K22" s="111"/>
      <c r="L22" s="104"/>
      <c r="M22" s="163"/>
      <c r="N22" s="163"/>
      <c r="O22" s="111"/>
      <c r="P22" s="163"/>
      <c r="Q22" s="163"/>
      <c r="R22" s="163"/>
      <c r="S22" s="163"/>
      <c r="T22" s="163"/>
    </row>
    <row r="23" s="71" customFormat="1" ht="20" customHeight="1" spans="1:20">
      <c r="A23" s="74">
        <v>212</v>
      </c>
      <c r="B23" s="97"/>
      <c r="C23" s="98"/>
      <c r="D23" s="76">
        <v>212</v>
      </c>
      <c r="E23" s="159" t="s">
        <v>184</v>
      </c>
      <c r="F23" s="110">
        <v>20399.83</v>
      </c>
      <c r="G23" s="110"/>
      <c r="H23" s="110">
        <v>947.57</v>
      </c>
      <c r="I23" s="161">
        <v>3003.73</v>
      </c>
      <c r="J23" s="161">
        <v>422.56</v>
      </c>
      <c r="K23" s="110"/>
      <c r="L23" s="110"/>
      <c r="M23" s="161">
        <v>16025.97</v>
      </c>
      <c r="N23" s="161"/>
      <c r="O23" s="100"/>
      <c r="P23" s="161"/>
      <c r="Q23" s="161"/>
      <c r="R23" s="161"/>
      <c r="S23" s="161"/>
      <c r="T23" s="97"/>
    </row>
    <row r="24" s="71" customFormat="1" ht="20" customHeight="1" spans="1:20">
      <c r="A24" s="78">
        <v>212</v>
      </c>
      <c r="B24" s="185" t="s">
        <v>168</v>
      </c>
      <c r="C24" s="102"/>
      <c r="D24" s="65">
        <v>21208</v>
      </c>
      <c r="E24" s="160" t="s">
        <v>185</v>
      </c>
      <c r="F24" s="111">
        <v>3968.83</v>
      </c>
      <c r="G24" s="111"/>
      <c r="H24" s="111">
        <v>542.54</v>
      </c>
      <c r="I24" s="66">
        <v>3003.73</v>
      </c>
      <c r="J24" s="66">
        <v>422.56</v>
      </c>
      <c r="K24" s="111"/>
      <c r="L24" s="104"/>
      <c r="M24" s="104"/>
      <c r="N24" s="164"/>
      <c r="O24" s="103"/>
      <c r="P24" s="66"/>
      <c r="Q24" s="66"/>
      <c r="R24" s="164"/>
      <c r="S24" s="164"/>
      <c r="T24" s="164"/>
    </row>
    <row r="25" s="72" customFormat="1" ht="21" customHeight="1" spans="1:22">
      <c r="A25" s="78">
        <v>212</v>
      </c>
      <c r="B25" s="183" t="s">
        <v>168</v>
      </c>
      <c r="C25" s="183" t="s">
        <v>164</v>
      </c>
      <c r="D25" s="65">
        <v>2120803</v>
      </c>
      <c r="E25" s="65" t="s">
        <v>186</v>
      </c>
      <c r="F25" s="111">
        <v>97.72</v>
      </c>
      <c r="G25" s="103"/>
      <c r="H25" s="111"/>
      <c r="I25" s="79">
        <v>97.72</v>
      </c>
      <c r="J25" s="79"/>
      <c r="K25" s="111"/>
      <c r="L25" s="79"/>
      <c r="M25" s="104"/>
      <c r="N25" s="79"/>
      <c r="O25" s="79"/>
      <c r="P25" s="79"/>
      <c r="Q25" s="79"/>
      <c r="R25" s="79"/>
      <c r="S25" s="79"/>
      <c r="T25" s="79"/>
      <c r="U25" s="73"/>
      <c r="V25" s="73"/>
    </row>
    <row r="26" s="72" customFormat="1" ht="21" customHeight="1" spans="1:22">
      <c r="A26" s="78">
        <v>212</v>
      </c>
      <c r="B26" s="183" t="s">
        <v>168</v>
      </c>
      <c r="C26" s="183" t="s">
        <v>187</v>
      </c>
      <c r="D26" s="65">
        <v>2120899</v>
      </c>
      <c r="E26" s="65" t="s">
        <v>188</v>
      </c>
      <c r="F26" s="111">
        <v>19897.08</v>
      </c>
      <c r="G26" s="103"/>
      <c r="H26" s="111">
        <v>542.54</v>
      </c>
      <c r="I26" s="66">
        <v>2906.01</v>
      </c>
      <c r="J26" s="66">
        <v>422.56</v>
      </c>
      <c r="K26" s="111"/>
      <c r="L26" s="66"/>
      <c r="M26" s="104">
        <v>16025.97</v>
      </c>
      <c r="N26" s="66"/>
      <c r="O26" s="79"/>
      <c r="P26" s="66"/>
      <c r="Q26" s="66"/>
      <c r="R26" s="66"/>
      <c r="S26" s="66"/>
      <c r="T26" s="79"/>
      <c r="U26" s="73"/>
      <c r="V26" s="73"/>
    </row>
    <row r="27" s="72" customFormat="1" ht="21" customHeight="1" spans="1:22">
      <c r="A27" s="78">
        <v>212</v>
      </c>
      <c r="B27" s="78">
        <v>14</v>
      </c>
      <c r="C27" s="78"/>
      <c r="D27" s="65">
        <v>21214</v>
      </c>
      <c r="E27" s="160" t="s">
        <v>189</v>
      </c>
      <c r="F27" s="111">
        <v>405.03</v>
      </c>
      <c r="G27" s="103"/>
      <c r="H27" s="111">
        <v>405.03</v>
      </c>
      <c r="I27" s="101"/>
      <c r="J27" s="101"/>
      <c r="K27" s="111"/>
      <c r="L27" s="79"/>
      <c r="M27" s="79"/>
      <c r="N27" s="79"/>
      <c r="O27" s="79"/>
      <c r="P27" s="101"/>
      <c r="Q27" s="101"/>
      <c r="R27" s="79"/>
      <c r="S27" s="79"/>
      <c r="T27" s="79"/>
      <c r="U27" s="73"/>
      <c r="V27" s="73"/>
    </row>
    <row r="28" s="72" customFormat="1" ht="21" customHeight="1" spans="1:22">
      <c r="A28" s="78">
        <v>212</v>
      </c>
      <c r="B28" s="78">
        <v>14</v>
      </c>
      <c r="C28" s="183" t="s">
        <v>190</v>
      </c>
      <c r="D28" s="65">
        <v>2121401</v>
      </c>
      <c r="E28" s="65" t="s">
        <v>191</v>
      </c>
      <c r="F28" s="111">
        <v>405.03</v>
      </c>
      <c r="G28" s="103"/>
      <c r="H28" s="111">
        <v>405.03</v>
      </c>
      <c r="I28" s="79"/>
      <c r="J28" s="79"/>
      <c r="K28" s="111"/>
      <c r="L28" s="79"/>
      <c r="M28" s="79"/>
      <c r="N28" s="79"/>
      <c r="O28" s="79"/>
      <c r="P28" s="79"/>
      <c r="Q28" s="79"/>
      <c r="R28" s="79"/>
      <c r="S28" s="79"/>
      <c r="T28" s="79"/>
      <c r="U28" s="73"/>
      <c r="V28" s="73"/>
    </row>
    <row r="29" s="16" customFormat="1" ht="20" customHeight="1" spans="1:20">
      <c r="A29" s="74">
        <v>215</v>
      </c>
      <c r="B29" s="74"/>
      <c r="C29" s="74"/>
      <c r="D29" s="76">
        <v>215</v>
      </c>
      <c r="E29" s="151" t="s">
        <v>192</v>
      </c>
      <c r="F29" s="110">
        <f>F30+F32</f>
        <v>1158.42</v>
      </c>
      <c r="G29" s="161">
        <v>335.35</v>
      </c>
      <c r="H29" s="110">
        <f>H30+H32</f>
        <v>823.07</v>
      </c>
      <c r="I29" s="162"/>
      <c r="J29" s="162"/>
      <c r="K29" s="110"/>
      <c r="L29" s="110"/>
      <c r="M29" s="161">
        <v>80</v>
      </c>
      <c r="N29" s="162"/>
      <c r="O29" s="110"/>
      <c r="P29" s="162"/>
      <c r="Q29" s="162"/>
      <c r="R29" s="162"/>
      <c r="S29" s="166"/>
      <c r="T29" s="162"/>
    </row>
    <row r="30" s="16" customFormat="1" ht="20" customHeight="1" spans="1:20">
      <c r="A30" s="78">
        <v>215</v>
      </c>
      <c r="B30" s="185" t="s">
        <v>171</v>
      </c>
      <c r="C30" s="102"/>
      <c r="D30" s="65">
        <v>21505</v>
      </c>
      <c r="E30" s="160" t="s">
        <v>193</v>
      </c>
      <c r="F30" s="111">
        <f>SUM(G30:T30)</f>
        <v>68.03</v>
      </c>
      <c r="G30" s="111"/>
      <c r="H30" s="111">
        <v>68.03</v>
      </c>
      <c r="I30" s="163"/>
      <c r="J30" s="163"/>
      <c r="K30" s="111"/>
      <c r="L30" s="104"/>
      <c r="M30" s="104"/>
      <c r="N30" s="163"/>
      <c r="O30" s="103"/>
      <c r="P30" s="163"/>
      <c r="Q30" s="163"/>
      <c r="R30" s="163"/>
      <c r="S30" s="163"/>
      <c r="T30" s="163"/>
    </row>
    <row r="31" s="16" customFormat="1" ht="20" customHeight="1" spans="1:20">
      <c r="A31" s="78">
        <v>215</v>
      </c>
      <c r="B31" s="185" t="s">
        <v>171</v>
      </c>
      <c r="C31" s="184" t="s">
        <v>190</v>
      </c>
      <c r="D31" s="65">
        <v>2150501</v>
      </c>
      <c r="E31" s="105" t="s">
        <v>194</v>
      </c>
      <c r="F31" s="111">
        <f>SUM(G31:T31)</f>
        <v>68.03</v>
      </c>
      <c r="G31" s="111"/>
      <c r="H31" s="111">
        <v>68.03</v>
      </c>
      <c r="I31" s="163"/>
      <c r="J31" s="163"/>
      <c r="K31" s="111"/>
      <c r="L31" s="104"/>
      <c r="M31" s="104"/>
      <c r="N31" s="163"/>
      <c r="O31" s="103"/>
      <c r="P31" s="163"/>
      <c r="Q31" s="163"/>
      <c r="R31" s="163"/>
      <c r="S31" s="163"/>
      <c r="T31" s="163"/>
    </row>
    <row r="32" s="16" customFormat="1" ht="20" customHeight="1" spans="1:20">
      <c r="A32" s="78">
        <v>215</v>
      </c>
      <c r="B32" s="183" t="s">
        <v>168</v>
      </c>
      <c r="C32" s="78"/>
      <c r="D32" s="105">
        <v>21508</v>
      </c>
      <c r="E32" s="152" t="s">
        <v>195</v>
      </c>
      <c r="F32" s="111">
        <f>SUM(G32:T32)</f>
        <v>1090.39</v>
      </c>
      <c r="G32" s="111">
        <v>335.35</v>
      </c>
      <c r="H32" s="111">
        <f>H33+H34</f>
        <v>755.04</v>
      </c>
      <c r="I32" s="163"/>
      <c r="J32" s="163"/>
      <c r="K32" s="111"/>
      <c r="L32" s="104"/>
      <c r="M32" s="104"/>
      <c r="N32" s="163"/>
      <c r="O32" s="111"/>
      <c r="P32" s="163"/>
      <c r="Q32" s="163"/>
      <c r="R32" s="163"/>
      <c r="S32" s="163"/>
      <c r="T32" s="163"/>
    </row>
    <row r="33" s="16" customFormat="1" ht="20" customHeight="1" spans="1:20">
      <c r="A33" s="78">
        <v>215</v>
      </c>
      <c r="B33" s="183" t="s">
        <v>168</v>
      </c>
      <c r="C33" s="183" t="s">
        <v>190</v>
      </c>
      <c r="D33" s="105">
        <v>2150801</v>
      </c>
      <c r="E33" s="152" t="s">
        <v>196</v>
      </c>
      <c r="F33" s="111">
        <f>SUM(G33:T33)</f>
        <v>697.34</v>
      </c>
      <c r="G33" s="111">
        <v>335.35</v>
      </c>
      <c r="H33" s="111">
        <v>361.99</v>
      </c>
      <c r="I33" s="163"/>
      <c r="J33" s="163"/>
      <c r="K33" s="111"/>
      <c r="L33" s="104"/>
      <c r="M33" s="104"/>
      <c r="N33" s="163"/>
      <c r="O33" s="111"/>
      <c r="P33" s="163"/>
      <c r="Q33" s="163"/>
      <c r="R33" s="163"/>
      <c r="S33" s="163"/>
      <c r="T33" s="163"/>
    </row>
    <row r="34" s="16" customFormat="1" ht="20" customHeight="1" spans="1:20">
      <c r="A34" s="78">
        <v>215</v>
      </c>
      <c r="B34" s="185" t="s">
        <v>168</v>
      </c>
      <c r="C34" s="102">
        <v>99</v>
      </c>
      <c r="D34" s="65">
        <v>2150899</v>
      </c>
      <c r="E34" s="105" t="s">
        <v>197</v>
      </c>
      <c r="F34" s="111">
        <f>SUM(G34:T34)</f>
        <v>473.05</v>
      </c>
      <c r="G34" s="111"/>
      <c r="H34" s="111">
        <v>393.05</v>
      </c>
      <c r="I34" s="163"/>
      <c r="J34" s="163"/>
      <c r="K34" s="111"/>
      <c r="L34" s="104"/>
      <c r="M34" s="104">
        <v>80</v>
      </c>
      <c r="N34" s="163"/>
      <c r="O34" s="103"/>
      <c r="P34" s="163"/>
      <c r="Q34" s="163"/>
      <c r="R34" s="163"/>
      <c r="S34" s="163"/>
      <c r="T34" s="163"/>
    </row>
    <row r="35" s="16" customFormat="1" ht="20" customHeight="1" spans="1:20">
      <c r="A35" s="74">
        <v>221</v>
      </c>
      <c r="B35" s="74"/>
      <c r="C35" s="74"/>
      <c r="D35" s="76">
        <v>221</v>
      </c>
      <c r="E35" s="151" t="s">
        <v>198</v>
      </c>
      <c r="F35" s="110">
        <v>62.58</v>
      </c>
      <c r="G35" s="110">
        <v>62.58</v>
      </c>
      <c r="H35" s="110">
        <v>0</v>
      </c>
      <c r="I35" s="162"/>
      <c r="J35" s="162"/>
      <c r="K35" s="110"/>
      <c r="L35" s="110"/>
      <c r="M35" s="162"/>
      <c r="N35" s="162"/>
      <c r="O35" s="110"/>
      <c r="P35" s="162"/>
      <c r="Q35" s="162"/>
      <c r="R35" s="162"/>
      <c r="S35" s="162"/>
      <c r="T35" s="162"/>
    </row>
    <row r="36" s="16" customFormat="1" ht="20" customHeight="1" spans="1:20">
      <c r="A36" s="78">
        <v>221</v>
      </c>
      <c r="B36" s="183" t="s">
        <v>181</v>
      </c>
      <c r="C36" s="78"/>
      <c r="D36" s="105">
        <v>22102</v>
      </c>
      <c r="E36" s="152" t="s">
        <v>199</v>
      </c>
      <c r="F36" s="111">
        <v>62.58</v>
      </c>
      <c r="G36" s="111">
        <v>62.58</v>
      </c>
      <c r="H36" s="111"/>
      <c r="I36" s="163"/>
      <c r="J36" s="163"/>
      <c r="K36" s="111"/>
      <c r="L36" s="104"/>
      <c r="M36" s="163"/>
      <c r="N36" s="163"/>
      <c r="O36" s="111"/>
      <c r="P36" s="163"/>
      <c r="Q36" s="163"/>
      <c r="R36" s="163"/>
      <c r="S36" s="163"/>
      <c r="T36" s="163"/>
    </row>
    <row r="37" s="16" customFormat="1" ht="20" customHeight="1" spans="1:20">
      <c r="A37" s="78">
        <v>221</v>
      </c>
      <c r="B37" s="183" t="s">
        <v>181</v>
      </c>
      <c r="C37" s="183" t="s">
        <v>190</v>
      </c>
      <c r="D37" s="105">
        <v>2210201</v>
      </c>
      <c r="E37" s="152" t="s">
        <v>200</v>
      </c>
      <c r="F37" s="111">
        <v>62.58</v>
      </c>
      <c r="G37" s="111">
        <v>62.58</v>
      </c>
      <c r="H37" s="111"/>
      <c r="I37" s="163"/>
      <c r="J37" s="163"/>
      <c r="K37" s="111"/>
      <c r="L37" s="104"/>
      <c r="M37" s="163"/>
      <c r="N37" s="163"/>
      <c r="O37" s="111"/>
      <c r="P37" s="163"/>
      <c r="Q37" s="163"/>
      <c r="R37" s="163"/>
      <c r="S37" s="163"/>
      <c r="T37" s="163"/>
    </row>
    <row r="38" s="72" customFormat="1" ht="21" customHeight="1" spans="1:22">
      <c r="A38" s="74">
        <v>229</v>
      </c>
      <c r="B38" s="74"/>
      <c r="C38" s="74"/>
      <c r="D38" s="76">
        <v>229</v>
      </c>
      <c r="E38" s="76" t="s">
        <v>201</v>
      </c>
      <c r="F38" s="110">
        <v>42876.43</v>
      </c>
      <c r="G38" s="77"/>
      <c r="H38" s="110">
        <v>0</v>
      </c>
      <c r="I38" s="77">
        <v>39392.43</v>
      </c>
      <c r="J38" s="77">
        <v>746</v>
      </c>
      <c r="K38" s="110"/>
      <c r="L38" s="77"/>
      <c r="M38" s="77">
        <v>2738</v>
      </c>
      <c r="N38" s="77"/>
      <c r="O38" s="77"/>
      <c r="P38" s="77"/>
      <c r="Q38" s="77"/>
      <c r="R38" s="77"/>
      <c r="S38" s="77"/>
      <c r="T38" s="77"/>
      <c r="U38" s="73"/>
      <c r="V38" s="73"/>
    </row>
    <row r="39" s="72" customFormat="1" ht="21" customHeight="1" spans="1:22">
      <c r="A39" s="78">
        <v>229</v>
      </c>
      <c r="B39" s="183" t="s">
        <v>202</v>
      </c>
      <c r="C39" s="78"/>
      <c r="D39" s="65">
        <v>22904</v>
      </c>
      <c r="E39" s="65" t="s">
        <v>203</v>
      </c>
      <c r="F39" s="111">
        <v>39392.43</v>
      </c>
      <c r="G39" s="81"/>
      <c r="H39" s="111"/>
      <c r="I39" s="66">
        <v>39392.43</v>
      </c>
      <c r="J39" s="81"/>
      <c r="K39" s="111"/>
      <c r="L39" s="81"/>
      <c r="M39" s="81"/>
      <c r="N39" s="81"/>
      <c r="O39" s="81"/>
      <c r="P39" s="66"/>
      <c r="Q39" s="81"/>
      <c r="R39" s="81"/>
      <c r="S39" s="81"/>
      <c r="T39" s="81"/>
      <c r="U39" s="73"/>
      <c r="V39" s="73"/>
    </row>
    <row r="40" s="73" customFormat="1" ht="21" customHeight="1" spans="1:20">
      <c r="A40" s="78">
        <v>229</v>
      </c>
      <c r="B40" s="183" t="s">
        <v>202</v>
      </c>
      <c r="C40" s="183" t="s">
        <v>181</v>
      </c>
      <c r="D40" s="65">
        <v>2290402</v>
      </c>
      <c r="E40" s="65" t="s">
        <v>204</v>
      </c>
      <c r="F40" s="111">
        <v>39392.43</v>
      </c>
      <c r="G40" s="81"/>
      <c r="H40" s="111"/>
      <c r="I40" s="66">
        <v>39392.43</v>
      </c>
      <c r="J40" s="81"/>
      <c r="K40" s="111"/>
      <c r="L40" s="81"/>
      <c r="M40" s="81"/>
      <c r="N40" s="81"/>
      <c r="O40" s="81"/>
      <c r="P40" s="66"/>
      <c r="Q40" s="81"/>
      <c r="R40" s="81"/>
      <c r="S40" s="81"/>
      <c r="T40" s="81"/>
    </row>
    <row r="41" s="73" customFormat="1" ht="21" customHeight="1" spans="1:20">
      <c r="A41" s="78">
        <v>229</v>
      </c>
      <c r="B41" s="78">
        <v>99</v>
      </c>
      <c r="C41" s="78"/>
      <c r="D41" s="65">
        <v>22999</v>
      </c>
      <c r="E41" s="160" t="s">
        <v>201</v>
      </c>
      <c r="F41" s="111">
        <v>3484</v>
      </c>
      <c r="G41" s="81"/>
      <c r="H41" s="111"/>
      <c r="I41" s="66"/>
      <c r="J41" s="66">
        <v>746</v>
      </c>
      <c r="K41" s="111"/>
      <c r="L41" s="81"/>
      <c r="M41" s="79">
        <v>2738</v>
      </c>
      <c r="N41" s="81"/>
      <c r="O41" s="81"/>
      <c r="P41" s="66"/>
      <c r="Q41" s="66"/>
      <c r="R41" s="66"/>
      <c r="S41" s="66"/>
      <c r="T41" s="81"/>
    </row>
    <row r="42" s="73" customFormat="1" ht="21" customHeight="1" spans="1:20">
      <c r="A42" s="78">
        <v>229</v>
      </c>
      <c r="B42" s="78">
        <v>99</v>
      </c>
      <c r="C42" s="78">
        <v>99</v>
      </c>
      <c r="D42" s="65">
        <v>2299999</v>
      </c>
      <c r="E42" s="65" t="s">
        <v>201</v>
      </c>
      <c r="F42" s="111">
        <v>3484</v>
      </c>
      <c r="G42" s="81"/>
      <c r="H42" s="111"/>
      <c r="I42" s="66"/>
      <c r="J42" s="66">
        <v>746</v>
      </c>
      <c r="K42" s="111"/>
      <c r="L42" s="81"/>
      <c r="M42" s="79">
        <v>2738</v>
      </c>
      <c r="N42" s="81"/>
      <c r="O42" s="81"/>
      <c r="P42" s="66"/>
      <c r="Q42" s="66"/>
      <c r="R42" s="66"/>
      <c r="S42" s="66"/>
      <c r="T42" s="81"/>
    </row>
    <row r="43" s="16" customFormat="1" ht="12"/>
    <row r="44" s="16" customFormat="1" ht="12"/>
    <row r="45" s="16" customFormat="1" ht="12"/>
    <row r="46" s="16" customFormat="1" ht="12"/>
    <row r="47" s="16" customFormat="1" ht="12"/>
    <row r="48" s="16" customFormat="1" ht="12"/>
    <row r="49" s="16" customFormat="1" ht="12"/>
    <row r="50" s="16" customFormat="1" ht="12"/>
    <row r="51" s="16" customFormat="1" ht="12"/>
    <row r="52" s="16" customFormat="1" ht="12"/>
    <row r="53" s="16" customFormat="1" ht="12"/>
    <row r="54" s="16" customFormat="1" ht="12"/>
    <row r="55" s="16" customFormat="1" ht="12"/>
    <row r="56" s="16" customFormat="1" ht="12"/>
  </sheetData>
  <mergeCells count="21">
    <mergeCell ref="A1:T1"/>
    <mergeCell ref="A2:R2"/>
    <mergeCell ref="S2:T2"/>
    <mergeCell ref="A3:C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2"/>
  <sheetViews>
    <sheetView topLeftCell="A7" workbookViewId="0">
      <selection activeCell="K29" sqref="K29"/>
    </sheetView>
  </sheetViews>
  <sheetFormatPr defaultColWidth="10" defaultRowHeight="13.5"/>
  <cols>
    <col min="1" max="1" width="7.925" customWidth="1"/>
    <col min="2" max="2" width="4.06666666666667" customWidth="1"/>
    <col min="3" max="3" width="4.20833333333333" customWidth="1"/>
    <col min="4" max="4" width="10" customWidth="1"/>
    <col min="5" max="5" width="41.3" customWidth="1"/>
    <col min="6" max="6" width="11.5" customWidth="1"/>
    <col min="7" max="7" width="10" customWidth="1"/>
    <col min="8" max="10" width="8.15" customWidth="1"/>
    <col min="11" max="11" width="11.625" customWidth="1"/>
    <col min="12" max="12" width="8.15" customWidth="1"/>
    <col min="13" max="13" width="9.25" customWidth="1"/>
    <col min="14" max="14" width="8" customWidth="1"/>
    <col min="15" max="15" width="8.875" customWidth="1"/>
    <col min="16" max="16" width="11.875" customWidth="1"/>
    <col min="17" max="17" width="10.2166666666667" customWidth="1"/>
    <col min="18" max="18" width="8.15" customWidth="1"/>
    <col min="19" max="19" width="9.89166666666667" customWidth="1"/>
    <col min="20" max="21" width="8.15" customWidth="1"/>
    <col min="22" max="23" width="9.76666666666667" customWidth="1"/>
  </cols>
  <sheetData>
    <row r="1" ht="37.05" customHeight="1" spans="1:21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="16" customFormat="1" ht="24.15" customHeight="1" spans="1:21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9" t="s">
        <v>30</v>
      </c>
      <c r="U2" s="29"/>
    </row>
    <row r="3" s="16" customFormat="1" ht="34" customHeight="1" spans="1:21">
      <c r="A3" s="61" t="s">
        <v>152</v>
      </c>
      <c r="B3" s="61"/>
      <c r="C3" s="61"/>
      <c r="D3" s="61" t="s">
        <v>205</v>
      </c>
      <c r="E3" s="61" t="s">
        <v>206</v>
      </c>
      <c r="F3" s="61" t="s">
        <v>221</v>
      </c>
      <c r="G3" s="61" t="s">
        <v>155</v>
      </c>
      <c r="H3" s="61"/>
      <c r="I3" s="61"/>
      <c r="J3" s="61"/>
      <c r="K3" s="61" t="s">
        <v>156</v>
      </c>
      <c r="L3" s="61"/>
      <c r="M3" s="61"/>
      <c r="N3" s="61"/>
      <c r="O3" s="61"/>
      <c r="P3" s="61"/>
      <c r="Q3" s="61"/>
      <c r="R3" s="61"/>
      <c r="S3" s="61"/>
      <c r="T3" s="61"/>
      <c r="U3" s="61"/>
    </row>
    <row r="4" s="16" customFormat="1" ht="60" customHeight="1" spans="1:21">
      <c r="A4" s="61" t="s">
        <v>160</v>
      </c>
      <c r="B4" s="61" t="s">
        <v>161</v>
      </c>
      <c r="C4" s="61" t="s">
        <v>162</v>
      </c>
      <c r="D4" s="61"/>
      <c r="E4" s="61"/>
      <c r="F4" s="61"/>
      <c r="G4" s="61" t="s">
        <v>133</v>
      </c>
      <c r="H4" s="61" t="s">
        <v>222</v>
      </c>
      <c r="I4" s="61" t="s">
        <v>223</v>
      </c>
      <c r="J4" s="61" t="s">
        <v>216</v>
      </c>
      <c r="K4" s="61" t="s">
        <v>133</v>
      </c>
      <c r="L4" s="61" t="s">
        <v>224</v>
      </c>
      <c r="M4" s="61" t="s">
        <v>225</v>
      </c>
      <c r="N4" s="61" t="s">
        <v>226</v>
      </c>
      <c r="O4" s="61" t="s">
        <v>218</v>
      </c>
      <c r="P4" s="61" t="s">
        <v>227</v>
      </c>
      <c r="Q4" s="61" t="s">
        <v>228</v>
      </c>
      <c r="R4" s="61" t="s">
        <v>229</v>
      </c>
      <c r="S4" s="61" t="s">
        <v>214</v>
      </c>
      <c r="T4" s="61" t="s">
        <v>217</v>
      </c>
      <c r="U4" s="61" t="s">
        <v>201</v>
      </c>
    </row>
    <row r="5" s="16" customFormat="1" ht="22.8" customHeight="1" spans="1:21">
      <c r="A5" s="62"/>
      <c r="B5" s="62"/>
      <c r="C5" s="62"/>
      <c r="D5" s="62"/>
      <c r="E5" s="62" t="s">
        <v>133</v>
      </c>
      <c r="F5" s="96">
        <f>F6+F11+F14+F19+F23+F29+F35+F38</f>
        <v>64741.48</v>
      </c>
      <c r="G5" s="96">
        <f t="shared" ref="G5:U5" si="0">G6+G11+G14+G19+G23+G29+G35+G38</f>
        <v>762.49</v>
      </c>
      <c r="H5" s="96">
        <f t="shared" si="0"/>
        <v>493.73</v>
      </c>
      <c r="I5" s="96">
        <f t="shared" si="0"/>
        <v>267.63</v>
      </c>
      <c r="J5" s="96">
        <f t="shared" si="0"/>
        <v>1.13</v>
      </c>
      <c r="K5" s="96">
        <f t="shared" si="0"/>
        <v>63978.99</v>
      </c>
      <c r="L5" s="96">
        <f t="shared" si="0"/>
        <v>0</v>
      </c>
      <c r="M5" s="96">
        <f t="shared" si="0"/>
        <v>1570.3</v>
      </c>
      <c r="N5" s="96">
        <f t="shared" si="0"/>
        <v>0</v>
      </c>
      <c r="O5" s="96">
        <f t="shared" si="0"/>
        <v>0</v>
      </c>
      <c r="P5" s="96">
        <f t="shared" si="0"/>
        <v>42396.16</v>
      </c>
      <c r="Q5" s="96">
        <f t="shared" si="0"/>
        <v>1168.56</v>
      </c>
      <c r="R5" s="96">
        <f t="shared" si="0"/>
        <v>0</v>
      </c>
      <c r="S5" s="96">
        <f t="shared" si="0"/>
        <v>18843.97</v>
      </c>
      <c r="T5" s="96">
        <f t="shared" si="0"/>
        <v>0</v>
      </c>
      <c r="U5" s="96">
        <f t="shared" si="0"/>
        <v>0</v>
      </c>
    </row>
    <row r="6" s="16" customFormat="1" ht="19" customHeight="1" spans="1:21">
      <c r="A6" s="74">
        <v>201</v>
      </c>
      <c r="B6" s="74"/>
      <c r="C6" s="74"/>
      <c r="D6" s="76">
        <v>201</v>
      </c>
      <c r="E6" s="151" t="s">
        <v>163</v>
      </c>
      <c r="F6" s="110">
        <f>G6+K6</f>
        <v>38.01</v>
      </c>
      <c r="G6" s="110">
        <f>H6+I6+J6</f>
        <v>10.01</v>
      </c>
      <c r="H6" s="143">
        <v>8.88</v>
      </c>
      <c r="I6" s="110"/>
      <c r="J6" s="143">
        <v>1.13</v>
      </c>
      <c r="K6" s="110">
        <f>SUM(L6:U6)</f>
        <v>28</v>
      </c>
      <c r="L6" s="110"/>
      <c r="M6" s="161">
        <v>28</v>
      </c>
      <c r="N6" s="162"/>
      <c r="O6" s="162"/>
      <c r="P6" s="162"/>
      <c r="Q6" s="162"/>
      <c r="R6" s="162"/>
      <c r="S6" s="162"/>
      <c r="T6" s="162"/>
      <c r="U6" s="162"/>
    </row>
    <row r="7" s="16" customFormat="1" ht="19" customHeight="1" spans="1:21">
      <c r="A7" s="78">
        <v>201</v>
      </c>
      <c r="B7" s="183" t="s">
        <v>164</v>
      </c>
      <c r="C7" s="78"/>
      <c r="D7" s="105">
        <v>20103</v>
      </c>
      <c r="E7" s="152" t="s">
        <v>165</v>
      </c>
      <c r="F7" s="111">
        <f t="shared" ref="F7:F42" si="1">G7+K7</f>
        <v>10.01</v>
      </c>
      <c r="G7" s="111">
        <f t="shared" ref="G7:G42" si="2">H7+I7+J7</f>
        <v>10.01</v>
      </c>
      <c r="H7" s="146">
        <v>8.88</v>
      </c>
      <c r="I7" s="111"/>
      <c r="J7" s="146">
        <v>1.13</v>
      </c>
      <c r="K7" s="111">
        <f t="shared" ref="K7:K42" si="3">SUM(L7:U7)</f>
        <v>0</v>
      </c>
      <c r="L7" s="104"/>
      <c r="M7" s="163"/>
      <c r="N7" s="163"/>
      <c r="O7" s="163"/>
      <c r="P7" s="163"/>
      <c r="Q7" s="163"/>
      <c r="R7" s="163"/>
      <c r="S7" s="163"/>
      <c r="T7" s="163"/>
      <c r="U7" s="163"/>
    </row>
    <row r="8" s="16" customFormat="1" ht="19" customHeight="1" spans="1:21">
      <c r="A8" s="78">
        <v>201</v>
      </c>
      <c r="B8" s="183" t="s">
        <v>164</v>
      </c>
      <c r="C8" s="78">
        <v>99</v>
      </c>
      <c r="D8" s="105">
        <v>2010399</v>
      </c>
      <c r="E8" s="152" t="s">
        <v>166</v>
      </c>
      <c r="F8" s="111">
        <f t="shared" si="1"/>
        <v>10.01</v>
      </c>
      <c r="G8" s="111">
        <f t="shared" si="2"/>
        <v>10.01</v>
      </c>
      <c r="H8" s="146">
        <v>8.88</v>
      </c>
      <c r="I8" s="111"/>
      <c r="J8" s="111">
        <v>1.13</v>
      </c>
      <c r="K8" s="111">
        <f t="shared" si="3"/>
        <v>0</v>
      </c>
      <c r="L8" s="104"/>
      <c r="M8" s="163"/>
      <c r="N8" s="163"/>
      <c r="O8" s="163"/>
      <c r="P8" s="163"/>
      <c r="Q8" s="163"/>
      <c r="R8" s="163"/>
      <c r="S8" s="163"/>
      <c r="T8" s="163"/>
      <c r="U8" s="163"/>
    </row>
    <row r="9" s="16" customFormat="1" ht="19" customHeight="1" spans="1:21">
      <c r="A9" s="78">
        <v>201</v>
      </c>
      <c r="B9" s="101">
        <v>13</v>
      </c>
      <c r="C9" s="117"/>
      <c r="D9" s="105">
        <v>20113</v>
      </c>
      <c r="E9" s="152" t="s">
        <v>167</v>
      </c>
      <c r="F9" s="111">
        <f t="shared" si="1"/>
        <v>28</v>
      </c>
      <c r="G9" s="111">
        <f t="shared" si="2"/>
        <v>0</v>
      </c>
      <c r="H9" s="155"/>
      <c r="I9" s="111"/>
      <c r="J9" s="103"/>
      <c r="K9" s="111">
        <f t="shared" si="3"/>
        <v>28</v>
      </c>
      <c r="L9" s="104"/>
      <c r="M9" s="93">
        <v>28</v>
      </c>
      <c r="N9" s="163"/>
      <c r="O9" s="163"/>
      <c r="P9" s="163"/>
      <c r="Q9" s="163"/>
      <c r="R9" s="163"/>
      <c r="S9" s="163"/>
      <c r="T9" s="163"/>
      <c r="U9" s="163"/>
    </row>
    <row r="10" s="16" customFormat="1" ht="19" customHeight="1" spans="1:21">
      <c r="A10" s="78">
        <v>201</v>
      </c>
      <c r="B10" s="101">
        <v>13</v>
      </c>
      <c r="C10" s="184" t="s">
        <v>168</v>
      </c>
      <c r="D10" s="65">
        <v>2011308</v>
      </c>
      <c r="E10" s="105" t="s">
        <v>169</v>
      </c>
      <c r="F10" s="111">
        <f t="shared" si="1"/>
        <v>28</v>
      </c>
      <c r="G10" s="111">
        <f t="shared" si="2"/>
        <v>0</v>
      </c>
      <c r="H10" s="155"/>
      <c r="I10" s="111"/>
      <c r="J10" s="103"/>
      <c r="K10" s="111">
        <f t="shared" si="3"/>
        <v>28</v>
      </c>
      <c r="L10" s="104"/>
      <c r="M10" s="93">
        <v>28</v>
      </c>
      <c r="N10" s="163"/>
      <c r="O10" s="163"/>
      <c r="P10" s="163"/>
      <c r="Q10" s="163"/>
      <c r="R10" s="163"/>
      <c r="S10" s="163"/>
      <c r="T10" s="163"/>
      <c r="U10" s="163"/>
    </row>
    <row r="11" s="16" customFormat="1" ht="19" customHeight="1" spans="1:21">
      <c r="A11" s="74">
        <v>206</v>
      </c>
      <c r="B11" s="97"/>
      <c r="C11" s="98"/>
      <c r="D11" s="76">
        <v>206</v>
      </c>
      <c r="E11" s="76" t="s">
        <v>170</v>
      </c>
      <c r="F11" s="110">
        <f t="shared" si="1"/>
        <v>39.29</v>
      </c>
      <c r="G11" s="110">
        <f t="shared" si="2"/>
        <v>0</v>
      </c>
      <c r="H11" s="143"/>
      <c r="I11" s="110"/>
      <c r="J11" s="100"/>
      <c r="K11" s="110">
        <f t="shared" si="3"/>
        <v>39.29</v>
      </c>
      <c r="L11" s="110"/>
      <c r="M11" s="143">
        <v>39.29</v>
      </c>
      <c r="N11" s="162"/>
      <c r="O11" s="162"/>
      <c r="P11" s="162"/>
      <c r="Q11" s="162"/>
      <c r="R11" s="162"/>
      <c r="S11" s="162"/>
      <c r="T11" s="162"/>
      <c r="U11" s="162"/>
    </row>
    <row r="12" s="16" customFormat="1" ht="19" customHeight="1" spans="1:21">
      <c r="A12" s="78">
        <v>206</v>
      </c>
      <c r="B12" s="185" t="s">
        <v>171</v>
      </c>
      <c r="C12" s="102"/>
      <c r="D12" s="65">
        <v>20605</v>
      </c>
      <c r="E12" s="105" t="s">
        <v>172</v>
      </c>
      <c r="F12" s="111">
        <f t="shared" si="1"/>
        <v>39.29</v>
      </c>
      <c r="G12" s="111">
        <f t="shared" si="2"/>
        <v>0</v>
      </c>
      <c r="H12" s="146"/>
      <c r="I12" s="111"/>
      <c r="J12" s="103"/>
      <c r="K12" s="111">
        <f t="shared" si="3"/>
        <v>39.29</v>
      </c>
      <c r="L12" s="104"/>
      <c r="M12" s="93">
        <v>39.29</v>
      </c>
      <c r="N12" s="163"/>
      <c r="O12" s="163"/>
      <c r="P12" s="163"/>
      <c r="Q12" s="163"/>
      <c r="R12" s="163"/>
      <c r="S12" s="163"/>
      <c r="T12" s="163"/>
      <c r="U12" s="163"/>
    </row>
    <row r="13" s="16" customFormat="1" ht="19" customHeight="1" spans="1:21">
      <c r="A13" s="78">
        <v>206</v>
      </c>
      <c r="B13" s="185" t="s">
        <v>171</v>
      </c>
      <c r="C13" s="102">
        <v>99</v>
      </c>
      <c r="D13" s="65">
        <v>2060599</v>
      </c>
      <c r="E13" s="105" t="s">
        <v>173</v>
      </c>
      <c r="F13" s="111">
        <f t="shared" si="1"/>
        <v>39.29</v>
      </c>
      <c r="G13" s="111">
        <f t="shared" si="2"/>
        <v>0</v>
      </c>
      <c r="H13" s="146"/>
      <c r="I13" s="111"/>
      <c r="J13" s="103"/>
      <c r="K13" s="111">
        <f t="shared" si="3"/>
        <v>39.29</v>
      </c>
      <c r="L13" s="104"/>
      <c r="M13" s="93">
        <v>39.29</v>
      </c>
      <c r="N13" s="163"/>
      <c r="O13" s="163"/>
      <c r="P13" s="163"/>
      <c r="Q13" s="163"/>
      <c r="R13" s="163"/>
      <c r="S13" s="163"/>
      <c r="T13" s="163"/>
      <c r="U13" s="163"/>
    </row>
    <row r="14" s="16" customFormat="1" ht="19" customHeight="1" spans="1:21">
      <c r="A14" s="74">
        <v>208</v>
      </c>
      <c r="B14" s="74"/>
      <c r="C14" s="74"/>
      <c r="D14" s="76">
        <v>208</v>
      </c>
      <c r="E14" s="151" t="s">
        <v>174</v>
      </c>
      <c r="F14" s="110">
        <f t="shared" si="1"/>
        <v>55.76</v>
      </c>
      <c r="G14" s="110">
        <f t="shared" si="2"/>
        <v>55.76</v>
      </c>
      <c r="H14" s="143">
        <v>55.76</v>
      </c>
      <c r="I14" s="110"/>
      <c r="J14" s="110"/>
      <c r="K14" s="110">
        <f t="shared" si="3"/>
        <v>0</v>
      </c>
      <c r="L14" s="110"/>
      <c r="M14" s="162"/>
      <c r="N14" s="162"/>
      <c r="O14" s="162"/>
      <c r="P14" s="162"/>
      <c r="Q14" s="162"/>
      <c r="R14" s="162"/>
      <c r="S14" s="162"/>
      <c r="T14" s="162"/>
      <c r="U14" s="162"/>
    </row>
    <row r="15" s="16" customFormat="1" ht="19" customHeight="1" spans="1:21">
      <c r="A15" s="78">
        <v>208</v>
      </c>
      <c r="B15" s="183" t="s">
        <v>171</v>
      </c>
      <c r="C15" s="78"/>
      <c r="D15" s="105">
        <v>20805</v>
      </c>
      <c r="E15" s="152" t="s">
        <v>175</v>
      </c>
      <c r="F15" s="111">
        <f t="shared" si="1"/>
        <v>52.48</v>
      </c>
      <c r="G15" s="111">
        <f t="shared" si="2"/>
        <v>52.48</v>
      </c>
      <c r="H15" s="146">
        <v>52.48</v>
      </c>
      <c r="I15" s="111"/>
      <c r="J15" s="111"/>
      <c r="K15" s="111">
        <f t="shared" si="3"/>
        <v>0</v>
      </c>
      <c r="L15" s="104"/>
      <c r="M15" s="163"/>
      <c r="N15" s="163"/>
      <c r="O15" s="163"/>
      <c r="P15" s="163"/>
      <c r="Q15" s="163"/>
      <c r="R15" s="163"/>
      <c r="S15" s="163"/>
      <c r="T15" s="163"/>
      <c r="U15" s="163"/>
    </row>
    <row r="16" s="16" customFormat="1" ht="19" customHeight="1" spans="1:21">
      <c r="A16" s="78">
        <v>208</v>
      </c>
      <c r="B16" s="183" t="s">
        <v>171</v>
      </c>
      <c r="C16" s="183" t="s">
        <v>171</v>
      </c>
      <c r="D16" s="105">
        <v>2080505</v>
      </c>
      <c r="E16" s="152" t="s">
        <v>176</v>
      </c>
      <c r="F16" s="111">
        <f t="shared" si="1"/>
        <v>52.48</v>
      </c>
      <c r="G16" s="111">
        <f t="shared" si="2"/>
        <v>52.48</v>
      </c>
      <c r="H16" s="146">
        <v>52.48</v>
      </c>
      <c r="I16" s="111"/>
      <c r="J16" s="111"/>
      <c r="K16" s="111">
        <f t="shared" si="3"/>
        <v>0</v>
      </c>
      <c r="L16" s="104"/>
      <c r="M16" s="163"/>
      <c r="N16" s="163"/>
      <c r="O16" s="163"/>
      <c r="P16" s="163"/>
      <c r="Q16" s="163"/>
      <c r="R16" s="163"/>
      <c r="S16" s="163"/>
      <c r="T16" s="163"/>
      <c r="U16" s="163"/>
    </row>
    <row r="17" s="16" customFormat="1" ht="19" customHeight="1" spans="1:21">
      <c r="A17" s="78">
        <v>208</v>
      </c>
      <c r="B17" s="78">
        <v>99</v>
      </c>
      <c r="C17" s="78"/>
      <c r="D17" s="105">
        <v>20899</v>
      </c>
      <c r="E17" s="152" t="s">
        <v>177</v>
      </c>
      <c r="F17" s="111">
        <f t="shared" si="1"/>
        <v>3.28</v>
      </c>
      <c r="G17" s="111">
        <f t="shared" si="2"/>
        <v>3.28</v>
      </c>
      <c r="H17" s="146">
        <v>3.28</v>
      </c>
      <c r="I17" s="111"/>
      <c r="J17" s="111"/>
      <c r="K17" s="111">
        <f t="shared" si="3"/>
        <v>0</v>
      </c>
      <c r="L17" s="104"/>
      <c r="M17" s="163"/>
      <c r="N17" s="163"/>
      <c r="O17" s="163"/>
      <c r="P17" s="163"/>
      <c r="Q17" s="163"/>
      <c r="R17" s="163"/>
      <c r="S17" s="163"/>
      <c r="T17" s="163"/>
      <c r="U17" s="163"/>
    </row>
    <row r="18" s="16" customFormat="1" ht="19" customHeight="1" spans="1:21">
      <c r="A18" s="78">
        <v>208</v>
      </c>
      <c r="B18" s="78">
        <v>99</v>
      </c>
      <c r="C18" s="78">
        <v>99</v>
      </c>
      <c r="D18" s="105">
        <v>2089999</v>
      </c>
      <c r="E18" s="152" t="s">
        <v>178</v>
      </c>
      <c r="F18" s="111">
        <f t="shared" si="1"/>
        <v>3.28</v>
      </c>
      <c r="G18" s="111">
        <f t="shared" si="2"/>
        <v>3.28</v>
      </c>
      <c r="H18" s="146">
        <v>3.28</v>
      </c>
      <c r="I18" s="111"/>
      <c r="J18" s="111"/>
      <c r="K18" s="111">
        <f t="shared" si="3"/>
        <v>0</v>
      </c>
      <c r="L18" s="104"/>
      <c r="M18" s="163"/>
      <c r="N18" s="163"/>
      <c r="O18" s="163"/>
      <c r="P18" s="163"/>
      <c r="Q18" s="163"/>
      <c r="R18" s="163"/>
      <c r="S18" s="163"/>
      <c r="T18" s="163"/>
      <c r="U18" s="163"/>
    </row>
    <row r="19" s="16" customFormat="1" ht="18" customHeight="1" spans="1:21">
      <c r="A19" s="74">
        <v>210</v>
      </c>
      <c r="B19" s="74"/>
      <c r="C19" s="74"/>
      <c r="D19" s="76">
        <v>210</v>
      </c>
      <c r="E19" s="151" t="s">
        <v>179</v>
      </c>
      <c r="F19" s="110">
        <f t="shared" si="1"/>
        <v>31.16</v>
      </c>
      <c r="G19" s="110">
        <f t="shared" si="2"/>
        <v>31.16</v>
      </c>
      <c r="H19" s="143">
        <v>31.16</v>
      </c>
      <c r="I19" s="110"/>
      <c r="J19" s="110"/>
      <c r="K19" s="110">
        <f t="shared" si="3"/>
        <v>0</v>
      </c>
      <c r="L19" s="110"/>
      <c r="M19" s="162"/>
      <c r="N19" s="162"/>
      <c r="O19" s="162"/>
      <c r="P19" s="162"/>
      <c r="Q19" s="162"/>
      <c r="R19" s="162"/>
      <c r="S19" s="162"/>
      <c r="T19" s="162"/>
      <c r="U19" s="162"/>
    </row>
    <row r="20" s="16" customFormat="1" ht="18" customHeight="1" spans="1:21">
      <c r="A20" s="78">
        <v>210</v>
      </c>
      <c r="B20" s="78">
        <v>11</v>
      </c>
      <c r="C20" s="78"/>
      <c r="D20" s="105">
        <v>21011</v>
      </c>
      <c r="E20" s="152" t="s">
        <v>180</v>
      </c>
      <c r="F20" s="111">
        <f t="shared" si="1"/>
        <v>31.16</v>
      </c>
      <c r="G20" s="111">
        <f t="shared" si="2"/>
        <v>31.16</v>
      </c>
      <c r="H20" s="146">
        <v>31.16</v>
      </c>
      <c r="I20" s="111"/>
      <c r="J20" s="111"/>
      <c r="K20" s="111">
        <f t="shared" si="3"/>
        <v>0</v>
      </c>
      <c r="L20" s="104"/>
      <c r="M20" s="163"/>
      <c r="N20" s="163"/>
      <c r="O20" s="163"/>
      <c r="P20" s="163"/>
      <c r="Q20" s="163"/>
      <c r="R20" s="163"/>
      <c r="S20" s="163"/>
      <c r="T20" s="163"/>
      <c r="U20" s="163"/>
    </row>
    <row r="21" s="16" customFormat="1" ht="18" customHeight="1" spans="1:21">
      <c r="A21" s="78">
        <v>210</v>
      </c>
      <c r="B21" s="78">
        <v>11</v>
      </c>
      <c r="C21" s="183" t="s">
        <v>181</v>
      </c>
      <c r="D21" s="105">
        <v>2101102</v>
      </c>
      <c r="E21" s="152" t="s">
        <v>182</v>
      </c>
      <c r="F21" s="111">
        <f t="shared" si="1"/>
        <v>27.88</v>
      </c>
      <c r="G21" s="111">
        <f t="shared" si="2"/>
        <v>27.88</v>
      </c>
      <c r="H21" s="146">
        <v>27.88</v>
      </c>
      <c r="I21" s="111"/>
      <c r="J21" s="111"/>
      <c r="K21" s="111">
        <f t="shared" si="3"/>
        <v>0</v>
      </c>
      <c r="L21" s="104"/>
      <c r="M21" s="163"/>
      <c r="N21" s="163"/>
      <c r="O21" s="163"/>
      <c r="P21" s="163"/>
      <c r="Q21" s="163"/>
      <c r="R21" s="163"/>
      <c r="S21" s="163"/>
      <c r="T21" s="163"/>
      <c r="U21" s="163"/>
    </row>
    <row r="22" s="16" customFormat="1" ht="18" customHeight="1" spans="1:21">
      <c r="A22" s="78">
        <v>210</v>
      </c>
      <c r="B22" s="78">
        <v>11</v>
      </c>
      <c r="C22" s="183" t="s">
        <v>164</v>
      </c>
      <c r="D22" s="105">
        <v>2101103</v>
      </c>
      <c r="E22" s="152" t="s">
        <v>183</v>
      </c>
      <c r="F22" s="111">
        <f t="shared" si="1"/>
        <v>3.28</v>
      </c>
      <c r="G22" s="111">
        <f t="shared" si="2"/>
        <v>3.28</v>
      </c>
      <c r="H22" s="146">
        <v>3.28</v>
      </c>
      <c r="I22" s="111"/>
      <c r="J22" s="111"/>
      <c r="K22" s="111">
        <f t="shared" si="3"/>
        <v>0</v>
      </c>
      <c r="L22" s="104"/>
      <c r="M22" s="163"/>
      <c r="N22" s="163"/>
      <c r="O22" s="163"/>
      <c r="P22" s="163"/>
      <c r="Q22" s="163"/>
      <c r="R22" s="163"/>
      <c r="S22" s="163"/>
      <c r="T22" s="163"/>
      <c r="U22" s="163"/>
    </row>
    <row r="23" s="71" customFormat="1" ht="20" customHeight="1" spans="1:21">
      <c r="A23" s="74">
        <v>212</v>
      </c>
      <c r="B23" s="97"/>
      <c r="C23" s="98"/>
      <c r="D23" s="76">
        <v>212</v>
      </c>
      <c r="E23" s="159" t="s">
        <v>184</v>
      </c>
      <c r="F23" s="110">
        <f t="shared" si="1"/>
        <v>20399.83</v>
      </c>
      <c r="G23" s="110">
        <f t="shared" si="2"/>
        <v>0</v>
      </c>
      <c r="H23" s="110"/>
      <c r="I23" s="110"/>
      <c r="J23" s="100"/>
      <c r="K23" s="110">
        <f t="shared" si="3"/>
        <v>20399.83</v>
      </c>
      <c r="L23" s="110"/>
      <c r="M23" s="161">
        <f>M24+M27</f>
        <v>947.57</v>
      </c>
      <c r="N23" s="161"/>
      <c r="O23" s="161"/>
      <c r="P23" s="161">
        <f>P24</f>
        <v>3003.73</v>
      </c>
      <c r="Q23" s="161">
        <f>Q24</f>
        <v>422.56</v>
      </c>
      <c r="R23" s="161"/>
      <c r="S23" s="161">
        <v>16025.97</v>
      </c>
      <c r="T23" s="97"/>
      <c r="U23" s="97"/>
    </row>
    <row r="24" s="71" customFormat="1" ht="20" customHeight="1" spans="1:21">
      <c r="A24" s="78">
        <v>212</v>
      </c>
      <c r="B24" s="185" t="s">
        <v>168</v>
      </c>
      <c r="C24" s="102"/>
      <c r="D24" s="65">
        <v>21208</v>
      </c>
      <c r="E24" s="160" t="s">
        <v>185</v>
      </c>
      <c r="F24" s="111">
        <f t="shared" si="1"/>
        <v>3968.83</v>
      </c>
      <c r="G24" s="111">
        <f t="shared" si="2"/>
        <v>0</v>
      </c>
      <c r="H24" s="111"/>
      <c r="I24" s="111"/>
      <c r="J24" s="103"/>
      <c r="K24" s="111">
        <f t="shared" si="3"/>
        <v>3968.83</v>
      </c>
      <c r="L24" s="104"/>
      <c r="M24" s="104">
        <f>M25+M26</f>
        <v>542.54</v>
      </c>
      <c r="N24" s="164"/>
      <c r="O24" s="164"/>
      <c r="P24" s="66">
        <f>P25+P26</f>
        <v>3003.73</v>
      </c>
      <c r="Q24" s="66">
        <f>Q25+Q26</f>
        <v>422.56</v>
      </c>
      <c r="R24" s="164"/>
      <c r="S24" s="164"/>
      <c r="T24" s="164"/>
      <c r="U24" s="164"/>
    </row>
    <row r="25" s="72" customFormat="1" ht="21" customHeight="1" spans="1:23">
      <c r="A25" s="78">
        <v>212</v>
      </c>
      <c r="B25" s="183" t="s">
        <v>168</v>
      </c>
      <c r="C25" s="183" t="s">
        <v>164</v>
      </c>
      <c r="D25" s="65">
        <v>2120803</v>
      </c>
      <c r="E25" s="65" t="s">
        <v>186</v>
      </c>
      <c r="F25" s="111">
        <f t="shared" si="1"/>
        <v>97.72</v>
      </c>
      <c r="G25" s="111">
        <f t="shared" si="2"/>
        <v>0</v>
      </c>
      <c r="H25" s="103"/>
      <c r="I25" s="79"/>
      <c r="J25" s="79"/>
      <c r="K25" s="111">
        <f t="shared" si="3"/>
        <v>97.72</v>
      </c>
      <c r="L25" s="79"/>
      <c r="M25" s="104"/>
      <c r="N25" s="79"/>
      <c r="O25" s="79"/>
      <c r="P25" s="79">
        <v>97.72</v>
      </c>
      <c r="Q25" s="79"/>
      <c r="R25" s="79"/>
      <c r="S25" s="79"/>
      <c r="T25" s="79"/>
      <c r="U25" s="165"/>
      <c r="V25" s="73"/>
      <c r="W25" s="73"/>
    </row>
    <row r="26" s="72" customFormat="1" ht="21" customHeight="1" spans="1:23">
      <c r="A26" s="78">
        <v>212</v>
      </c>
      <c r="B26" s="183" t="s">
        <v>168</v>
      </c>
      <c r="C26" s="183" t="s">
        <v>187</v>
      </c>
      <c r="D26" s="65">
        <v>2120899</v>
      </c>
      <c r="E26" s="65" t="s">
        <v>188</v>
      </c>
      <c r="F26" s="111">
        <f t="shared" si="1"/>
        <v>19897.08</v>
      </c>
      <c r="G26" s="111">
        <f t="shared" si="2"/>
        <v>0</v>
      </c>
      <c r="H26" s="103"/>
      <c r="I26" s="79"/>
      <c r="J26" s="79"/>
      <c r="K26" s="111">
        <f t="shared" si="3"/>
        <v>19897.08</v>
      </c>
      <c r="L26" s="66"/>
      <c r="M26" s="104">
        <f>26.85+515.69</f>
        <v>542.54</v>
      </c>
      <c r="N26" s="66"/>
      <c r="O26" s="66"/>
      <c r="P26" s="66">
        <v>2906.01</v>
      </c>
      <c r="Q26" s="66">
        <v>422.56</v>
      </c>
      <c r="R26" s="66"/>
      <c r="S26" s="66">
        <f>18763.97-2738</f>
        <v>16025.97</v>
      </c>
      <c r="T26" s="79"/>
      <c r="U26" s="165"/>
      <c r="V26" s="73"/>
      <c r="W26" s="73"/>
    </row>
    <row r="27" s="72" customFormat="1" ht="21" customHeight="1" spans="1:23">
      <c r="A27" s="78">
        <v>212</v>
      </c>
      <c r="B27" s="78">
        <v>14</v>
      </c>
      <c r="C27" s="78"/>
      <c r="D27" s="65">
        <v>21214</v>
      </c>
      <c r="E27" s="160" t="s">
        <v>189</v>
      </c>
      <c r="F27" s="111">
        <f t="shared" si="1"/>
        <v>405.03</v>
      </c>
      <c r="G27" s="111">
        <f t="shared" si="2"/>
        <v>0</v>
      </c>
      <c r="H27" s="103"/>
      <c r="I27" s="79"/>
      <c r="J27" s="79"/>
      <c r="K27" s="111">
        <f t="shared" si="3"/>
        <v>405.03</v>
      </c>
      <c r="L27" s="79"/>
      <c r="M27" s="79">
        <v>405.03</v>
      </c>
      <c r="N27" s="79"/>
      <c r="O27" s="79"/>
      <c r="P27" s="101"/>
      <c r="Q27" s="101"/>
      <c r="R27" s="79"/>
      <c r="S27" s="79"/>
      <c r="T27" s="79"/>
      <c r="U27" s="165"/>
      <c r="V27" s="73"/>
      <c r="W27" s="73"/>
    </row>
    <row r="28" s="72" customFormat="1" ht="21" customHeight="1" spans="1:23">
      <c r="A28" s="78">
        <v>212</v>
      </c>
      <c r="B28" s="78">
        <v>14</v>
      </c>
      <c r="C28" s="183" t="s">
        <v>190</v>
      </c>
      <c r="D28" s="65">
        <v>2121401</v>
      </c>
      <c r="E28" s="65" t="s">
        <v>191</v>
      </c>
      <c r="F28" s="111">
        <f t="shared" si="1"/>
        <v>405.03</v>
      </c>
      <c r="G28" s="111">
        <f t="shared" si="2"/>
        <v>0</v>
      </c>
      <c r="H28" s="103"/>
      <c r="I28" s="79"/>
      <c r="J28" s="79"/>
      <c r="K28" s="111">
        <f t="shared" si="3"/>
        <v>405.03</v>
      </c>
      <c r="L28" s="79"/>
      <c r="M28" s="79">
        <v>405.03</v>
      </c>
      <c r="N28" s="79"/>
      <c r="O28" s="79"/>
      <c r="P28" s="79"/>
      <c r="Q28" s="79"/>
      <c r="R28" s="79"/>
      <c r="S28" s="79"/>
      <c r="T28" s="79"/>
      <c r="U28" s="165"/>
      <c r="V28" s="73"/>
      <c r="W28" s="73"/>
    </row>
    <row r="29" s="16" customFormat="1" ht="20" customHeight="1" spans="1:21">
      <c r="A29" s="74">
        <v>215</v>
      </c>
      <c r="B29" s="74"/>
      <c r="C29" s="74"/>
      <c r="D29" s="76">
        <v>215</v>
      </c>
      <c r="E29" s="151" t="s">
        <v>192</v>
      </c>
      <c r="F29" s="110">
        <f t="shared" si="1"/>
        <v>1238.42</v>
      </c>
      <c r="G29" s="110">
        <f t="shared" si="2"/>
        <v>602.98</v>
      </c>
      <c r="H29" s="161">
        <v>335.35</v>
      </c>
      <c r="I29" s="161">
        <v>267.63</v>
      </c>
      <c r="J29" s="110"/>
      <c r="K29" s="110">
        <f t="shared" si="3"/>
        <v>635.44</v>
      </c>
      <c r="L29" s="110"/>
      <c r="M29" s="161">
        <f>M30+M32</f>
        <v>555.44</v>
      </c>
      <c r="N29" s="162"/>
      <c r="O29" s="162"/>
      <c r="P29" s="162"/>
      <c r="Q29" s="162"/>
      <c r="R29" s="162"/>
      <c r="S29" s="166">
        <v>80</v>
      </c>
      <c r="T29" s="162"/>
      <c r="U29" s="162"/>
    </row>
    <row r="30" s="16" customFormat="1" ht="20" customHeight="1" spans="1:21">
      <c r="A30" s="78">
        <v>215</v>
      </c>
      <c r="B30" s="185" t="s">
        <v>171</v>
      </c>
      <c r="C30" s="102"/>
      <c r="D30" s="65">
        <v>21505</v>
      </c>
      <c r="E30" s="160" t="s">
        <v>193</v>
      </c>
      <c r="F30" s="111">
        <f t="shared" si="1"/>
        <v>68.03</v>
      </c>
      <c r="G30" s="111">
        <f t="shared" si="2"/>
        <v>0</v>
      </c>
      <c r="H30" s="111"/>
      <c r="I30" s="111"/>
      <c r="J30" s="103"/>
      <c r="K30" s="111">
        <f t="shared" si="3"/>
        <v>68.03</v>
      </c>
      <c r="L30" s="104"/>
      <c r="M30" s="104">
        <v>68.03</v>
      </c>
      <c r="N30" s="163"/>
      <c r="O30" s="163"/>
      <c r="P30" s="163"/>
      <c r="Q30" s="163"/>
      <c r="R30" s="163"/>
      <c r="S30" s="163"/>
      <c r="T30" s="163"/>
      <c r="U30" s="163"/>
    </row>
    <row r="31" s="16" customFormat="1" ht="20" customHeight="1" spans="1:21">
      <c r="A31" s="78">
        <v>215</v>
      </c>
      <c r="B31" s="185" t="s">
        <v>171</v>
      </c>
      <c r="C31" s="184" t="s">
        <v>190</v>
      </c>
      <c r="D31" s="65">
        <v>2150501</v>
      </c>
      <c r="E31" s="105" t="s">
        <v>194</v>
      </c>
      <c r="F31" s="111">
        <f t="shared" si="1"/>
        <v>68.03</v>
      </c>
      <c r="G31" s="111">
        <f t="shared" si="2"/>
        <v>0</v>
      </c>
      <c r="H31" s="111"/>
      <c r="I31" s="111"/>
      <c r="J31" s="103"/>
      <c r="K31" s="111">
        <f t="shared" si="3"/>
        <v>68.03</v>
      </c>
      <c r="L31" s="104"/>
      <c r="M31" s="104">
        <v>68.03</v>
      </c>
      <c r="N31" s="163"/>
      <c r="O31" s="163"/>
      <c r="P31" s="163"/>
      <c r="Q31" s="163"/>
      <c r="R31" s="163"/>
      <c r="S31" s="163"/>
      <c r="T31" s="163"/>
      <c r="U31" s="163"/>
    </row>
    <row r="32" s="16" customFormat="1" ht="20" customHeight="1" spans="1:21">
      <c r="A32" s="78">
        <v>215</v>
      </c>
      <c r="B32" s="183" t="s">
        <v>168</v>
      </c>
      <c r="C32" s="78"/>
      <c r="D32" s="105">
        <v>21508</v>
      </c>
      <c r="E32" s="152" t="s">
        <v>195</v>
      </c>
      <c r="F32" s="111">
        <f t="shared" si="1"/>
        <v>1090.39</v>
      </c>
      <c r="G32" s="111">
        <f t="shared" si="2"/>
        <v>602.98</v>
      </c>
      <c r="H32" s="111">
        <v>335.35</v>
      </c>
      <c r="I32" s="111">
        <f>I33+I34</f>
        <v>267.63</v>
      </c>
      <c r="J32" s="111"/>
      <c r="K32" s="111">
        <f t="shared" si="3"/>
        <v>487.41</v>
      </c>
      <c r="L32" s="104"/>
      <c r="M32" s="104">
        <f>M33+M34</f>
        <v>487.41</v>
      </c>
      <c r="N32" s="163"/>
      <c r="O32" s="163"/>
      <c r="P32" s="163"/>
      <c r="Q32" s="163"/>
      <c r="R32" s="163"/>
      <c r="S32" s="163"/>
      <c r="T32" s="163"/>
      <c r="U32" s="163"/>
    </row>
    <row r="33" s="16" customFormat="1" ht="20" customHeight="1" spans="1:21">
      <c r="A33" s="78">
        <v>215</v>
      </c>
      <c r="B33" s="183" t="s">
        <v>168</v>
      </c>
      <c r="C33" s="183" t="s">
        <v>190</v>
      </c>
      <c r="D33" s="105">
        <v>2150801</v>
      </c>
      <c r="E33" s="152" t="s">
        <v>196</v>
      </c>
      <c r="F33" s="111">
        <f t="shared" si="1"/>
        <v>697.34</v>
      </c>
      <c r="G33" s="111">
        <f t="shared" si="2"/>
        <v>602.98</v>
      </c>
      <c r="H33" s="111">
        <v>335.35</v>
      </c>
      <c r="I33" s="111">
        <v>267.63</v>
      </c>
      <c r="J33" s="111"/>
      <c r="K33" s="111">
        <f t="shared" si="3"/>
        <v>94.36</v>
      </c>
      <c r="L33" s="104"/>
      <c r="M33" s="104">
        <v>94.36</v>
      </c>
      <c r="N33" s="163"/>
      <c r="O33" s="163"/>
      <c r="P33" s="163"/>
      <c r="Q33" s="163"/>
      <c r="R33" s="163"/>
      <c r="S33" s="163"/>
      <c r="T33" s="163"/>
      <c r="U33" s="163"/>
    </row>
    <row r="34" s="16" customFormat="1" ht="20" customHeight="1" spans="1:21">
      <c r="A34" s="78">
        <v>215</v>
      </c>
      <c r="B34" s="185" t="s">
        <v>168</v>
      </c>
      <c r="C34" s="102">
        <v>99</v>
      </c>
      <c r="D34" s="65">
        <v>2150899</v>
      </c>
      <c r="E34" s="105" t="s">
        <v>197</v>
      </c>
      <c r="F34" s="111">
        <f t="shared" si="1"/>
        <v>473.05</v>
      </c>
      <c r="G34" s="111">
        <f t="shared" si="2"/>
        <v>0</v>
      </c>
      <c r="H34" s="111"/>
      <c r="I34" s="111"/>
      <c r="J34" s="103"/>
      <c r="K34" s="111">
        <f t="shared" si="3"/>
        <v>473.05</v>
      </c>
      <c r="L34" s="104"/>
      <c r="M34" s="104">
        <v>393.05</v>
      </c>
      <c r="N34" s="163"/>
      <c r="O34" s="163"/>
      <c r="P34" s="163"/>
      <c r="Q34" s="163"/>
      <c r="R34" s="163"/>
      <c r="S34" s="163">
        <v>80</v>
      </c>
      <c r="T34" s="163"/>
      <c r="U34" s="163"/>
    </row>
    <row r="35" s="16" customFormat="1" ht="20" customHeight="1" spans="1:21">
      <c r="A35" s="74">
        <v>221</v>
      </c>
      <c r="B35" s="74"/>
      <c r="C35" s="74"/>
      <c r="D35" s="76">
        <v>221</v>
      </c>
      <c r="E35" s="151" t="s">
        <v>198</v>
      </c>
      <c r="F35" s="110">
        <f t="shared" si="1"/>
        <v>62.58</v>
      </c>
      <c r="G35" s="110">
        <f t="shared" si="2"/>
        <v>62.58</v>
      </c>
      <c r="H35" s="110">
        <v>62.58</v>
      </c>
      <c r="I35" s="110"/>
      <c r="J35" s="110"/>
      <c r="K35" s="110">
        <f t="shared" si="3"/>
        <v>0</v>
      </c>
      <c r="L35" s="110"/>
      <c r="M35" s="162"/>
      <c r="N35" s="162"/>
      <c r="O35" s="162"/>
      <c r="P35" s="162"/>
      <c r="Q35" s="162"/>
      <c r="R35" s="162"/>
      <c r="S35" s="162"/>
      <c r="T35" s="162"/>
      <c r="U35" s="162"/>
    </row>
    <row r="36" s="16" customFormat="1" ht="20" customHeight="1" spans="1:21">
      <c r="A36" s="78">
        <v>221</v>
      </c>
      <c r="B36" s="183" t="s">
        <v>181</v>
      </c>
      <c r="C36" s="78"/>
      <c r="D36" s="105">
        <v>22102</v>
      </c>
      <c r="E36" s="152" t="s">
        <v>199</v>
      </c>
      <c r="F36" s="111">
        <f t="shared" si="1"/>
        <v>62.58</v>
      </c>
      <c r="G36" s="111">
        <f t="shared" si="2"/>
        <v>62.58</v>
      </c>
      <c r="H36" s="111">
        <v>62.58</v>
      </c>
      <c r="I36" s="111"/>
      <c r="J36" s="111"/>
      <c r="K36" s="111">
        <f t="shared" si="3"/>
        <v>0</v>
      </c>
      <c r="L36" s="104"/>
      <c r="M36" s="163"/>
      <c r="N36" s="163"/>
      <c r="O36" s="163"/>
      <c r="P36" s="163"/>
      <c r="Q36" s="163"/>
      <c r="R36" s="163"/>
      <c r="S36" s="163"/>
      <c r="T36" s="163"/>
      <c r="U36" s="163"/>
    </row>
    <row r="37" s="16" customFormat="1" ht="20" customHeight="1" spans="1:21">
      <c r="A37" s="78">
        <v>221</v>
      </c>
      <c r="B37" s="183" t="s">
        <v>181</v>
      </c>
      <c r="C37" s="183" t="s">
        <v>190</v>
      </c>
      <c r="D37" s="105">
        <v>2210201</v>
      </c>
      <c r="E37" s="152" t="s">
        <v>200</v>
      </c>
      <c r="F37" s="111">
        <f t="shared" si="1"/>
        <v>62.58</v>
      </c>
      <c r="G37" s="111">
        <f t="shared" si="2"/>
        <v>62.58</v>
      </c>
      <c r="H37" s="111">
        <v>62.58</v>
      </c>
      <c r="I37" s="111"/>
      <c r="J37" s="111"/>
      <c r="K37" s="111">
        <f t="shared" si="3"/>
        <v>0</v>
      </c>
      <c r="L37" s="104"/>
      <c r="M37" s="163"/>
      <c r="N37" s="163"/>
      <c r="O37" s="163"/>
      <c r="P37" s="163"/>
      <c r="Q37" s="163"/>
      <c r="R37" s="163"/>
      <c r="S37" s="163"/>
      <c r="T37" s="163"/>
      <c r="U37" s="163"/>
    </row>
    <row r="38" s="72" customFormat="1" ht="21" customHeight="1" spans="1:23">
      <c r="A38" s="74">
        <v>229</v>
      </c>
      <c r="B38" s="74"/>
      <c r="C38" s="74"/>
      <c r="D38" s="76">
        <v>229</v>
      </c>
      <c r="E38" s="76" t="s">
        <v>201</v>
      </c>
      <c r="F38" s="110">
        <f t="shared" si="1"/>
        <v>42876.43</v>
      </c>
      <c r="G38" s="110">
        <f t="shared" si="2"/>
        <v>0</v>
      </c>
      <c r="H38" s="77"/>
      <c r="I38" s="77"/>
      <c r="J38" s="77"/>
      <c r="K38" s="110">
        <f t="shared" si="3"/>
        <v>42876.43</v>
      </c>
      <c r="L38" s="77"/>
      <c r="M38" s="77"/>
      <c r="N38" s="77"/>
      <c r="O38" s="77"/>
      <c r="P38" s="77">
        <f>P39+P41</f>
        <v>39392.43</v>
      </c>
      <c r="Q38" s="77">
        <f>Q39+Q41</f>
        <v>746</v>
      </c>
      <c r="R38" s="77"/>
      <c r="S38" s="77">
        <v>2738</v>
      </c>
      <c r="T38" s="77"/>
      <c r="U38" s="162"/>
      <c r="V38" s="73"/>
      <c r="W38" s="73"/>
    </row>
    <row r="39" s="72" customFormat="1" ht="21" customHeight="1" spans="1:23">
      <c r="A39" s="78">
        <v>229</v>
      </c>
      <c r="B39" s="183" t="s">
        <v>202</v>
      </c>
      <c r="C39" s="78"/>
      <c r="D39" s="65">
        <v>22904</v>
      </c>
      <c r="E39" s="65" t="s">
        <v>203</v>
      </c>
      <c r="F39" s="111">
        <f t="shared" si="1"/>
        <v>39392.43</v>
      </c>
      <c r="G39" s="111">
        <f t="shared" si="2"/>
        <v>0</v>
      </c>
      <c r="H39" s="81"/>
      <c r="I39" s="81"/>
      <c r="J39" s="81"/>
      <c r="K39" s="111">
        <f t="shared" si="3"/>
        <v>39392.43</v>
      </c>
      <c r="L39" s="81"/>
      <c r="M39" s="81"/>
      <c r="N39" s="81"/>
      <c r="O39" s="66"/>
      <c r="P39" s="66">
        <v>39392.43</v>
      </c>
      <c r="Q39" s="81"/>
      <c r="R39" s="81"/>
      <c r="S39" s="81"/>
      <c r="T39" s="81"/>
      <c r="U39" s="165"/>
      <c r="V39" s="73"/>
      <c r="W39" s="73"/>
    </row>
    <row r="40" s="73" customFormat="1" ht="21" customHeight="1" spans="1:21">
      <c r="A40" s="78">
        <v>229</v>
      </c>
      <c r="B40" s="183" t="s">
        <v>202</v>
      </c>
      <c r="C40" s="183" t="s">
        <v>181</v>
      </c>
      <c r="D40" s="65">
        <v>2290402</v>
      </c>
      <c r="E40" s="65" t="s">
        <v>204</v>
      </c>
      <c r="F40" s="111">
        <f t="shared" si="1"/>
        <v>39392.43</v>
      </c>
      <c r="G40" s="111">
        <f t="shared" si="2"/>
        <v>0</v>
      </c>
      <c r="H40" s="81"/>
      <c r="I40" s="81"/>
      <c r="J40" s="81"/>
      <c r="K40" s="111">
        <f t="shared" si="3"/>
        <v>39392.43</v>
      </c>
      <c r="L40" s="81"/>
      <c r="M40" s="81"/>
      <c r="N40" s="81"/>
      <c r="O40" s="66"/>
      <c r="P40" s="66">
        <v>39392.43</v>
      </c>
      <c r="Q40" s="81"/>
      <c r="R40" s="81"/>
      <c r="S40" s="81"/>
      <c r="T40" s="81"/>
      <c r="U40" s="165"/>
    </row>
    <row r="41" s="73" customFormat="1" ht="21" customHeight="1" spans="1:21">
      <c r="A41" s="78">
        <v>229</v>
      </c>
      <c r="B41" s="78">
        <v>99</v>
      </c>
      <c r="C41" s="78"/>
      <c r="D41" s="65">
        <v>22999</v>
      </c>
      <c r="E41" s="160" t="s">
        <v>201</v>
      </c>
      <c r="F41" s="111">
        <f t="shared" si="1"/>
        <v>3484</v>
      </c>
      <c r="G41" s="111">
        <f t="shared" si="2"/>
        <v>0</v>
      </c>
      <c r="H41" s="81"/>
      <c r="I41" s="81"/>
      <c r="J41" s="81"/>
      <c r="K41" s="111">
        <f t="shared" si="3"/>
        <v>3484</v>
      </c>
      <c r="L41" s="81"/>
      <c r="M41" s="81"/>
      <c r="N41" s="81"/>
      <c r="O41" s="66"/>
      <c r="P41" s="66"/>
      <c r="Q41" s="66">
        <v>746</v>
      </c>
      <c r="R41" s="66"/>
      <c r="S41" s="66">
        <v>2738</v>
      </c>
      <c r="T41" s="81"/>
      <c r="U41" s="165"/>
    </row>
    <row r="42" s="73" customFormat="1" ht="21" customHeight="1" spans="1:21">
      <c r="A42" s="78">
        <v>229</v>
      </c>
      <c r="B42" s="78">
        <v>99</v>
      </c>
      <c r="C42" s="78">
        <v>99</v>
      </c>
      <c r="D42" s="65">
        <v>2299999</v>
      </c>
      <c r="E42" s="65" t="s">
        <v>201</v>
      </c>
      <c r="F42" s="111">
        <f t="shared" si="1"/>
        <v>3484</v>
      </c>
      <c r="G42" s="111">
        <f t="shared" si="2"/>
        <v>0</v>
      </c>
      <c r="H42" s="81"/>
      <c r="I42" s="81"/>
      <c r="J42" s="81"/>
      <c r="K42" s="111">
        <f t="shared" si="3"/>
        <v>3484</v>
      </c>
      <c r="L42" s="81"/>
      <c r="M42" s="81"/>
      <c r="N42" s="81"/>
      <c r="O42" s="66"/>
      <c r="P42" s="66"/>
      <c r="Q42" s="66">
        <v>746</v>
      </c>
      <c r="R42" s="66"/>
      <c r="S42" s="66">
        <v>2738</v>
      </c>
      <c r="T42" s="81"/>
      <c r="U42" s="165"/>
    </row>
  </sheetData>
  <mergeCells count="9">
    <mergeCell ref="A1:U1"/>
    <mergeCell ref="A2:S2"/>
    <mergeCell ref="T2:U2"/>
    <mergeCell ref="A3:C3"/>
    <mergeCell ref="G3:J3"/>
    <mergeCell ref="K3:U3"/>
    <mergeCell ref="D3:D4"/>
    <mergeCell ref="E3:E4"/>
    <mergeCell ref="F3:F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opLeftCell="A4" workbookViewId="0">
      <selection activeCell="B8" sqref="B8"/>
    </sheetView>
  </sheetViews>
  <sheetFormatPr defaultColWidth="10" defaultRowHeight="13.5" outlineLevelCol="3"/>
  <cols>
    <col min="1" max="1" width="37" customWidth="1"/>
    <col min="2" max="2" width="17.875" customWidth="1"/>
    <col min="3" max="3" width="33.75" customWidth="1"/>
    <col min="4" max="4" width="19" customWidth="1"/>
  </cols>
  <sheetData>
    <row r="1" ht="31.9" customHeight="1" spans="1:4">
      <c r="A1" s="18" t="s">
        <v>10</v>
      </c>
      <c r="B1" s="18"/>
      <c r="C1" s="18"/>
      <c r="D1" s="18"/>
    </row>
    <row r="2" s="16" customFormat="1" ht="18.95" customHeight="1" spans="1:4">
      <c r="A2" s="19" t="s">
        <v>29</v>
      </c>
      <c r="B2" s="19"/>
      <c r="C2" s="19"/>
      <c r="D2" s="29" t="s">
        <v>30</v>
      </c>
    </row>
    <row r="3" s="16" customFormat="1" ht="24" customHeight="1" spans="1:4">
      <c r="A3" s="20" t="s">
        <v>31</v>
      </c>
      <c r="B3" s="20"/>
      <c r="C3" s="20" t="s">
        <v>32</v>
      </c>
      <c r="D3" s="20"/>
    </row>
    <row r="4" s="16" customFormat="1" ht="24" customHeight="1" spans="1:4">
      <c r="A4" s="20" t="s">
        <v>33</v>
      </c>
      <c r="B4" s="20" t="s">
        <v>34</v>
      </c>
      <c r="C4" s="20" t="s">
        <v>33</v>
      </c>
      <c r="D4" s="20" t="s">
        <v>34</v>
      </c>
    </row>
    <row r="5" s="16" customFormat="1" ht="24" customHeight="1" spans="1:4">
      <c r="A5" s="68" t="s">
        <v>230</v>
      </c>
      <c r="B5" s="69">
        <f>B6+B9</f>
        <v>64741.48</v>
      </c>
      <c r="C5" s="68" t="s">
        <v>231</v>
      </c>
      <c r="D5" s="155">
        <f>SUM(D6:D35)</f>
        <v>64741.48</v>
      </c>
    </row>
    <row r="6" s="16" customFormat="1" ht="24" customHeight="1" spans="1:4">
      <c r="A6" s="30" t="s">
        <v>232</v>
      </c>
      <c r="B6" s="93">
        <f>'7一般公共预算支出表'!F6</f>
        <v>1492.07</v>
      </c>
      <c r="C6" s="30" t="s">
        <v>39</v>
      </c>
      <c r="D6" s="146">
        <v>38.01</v>
      </c>
    </row>
    <row r="7" s="16" customFormat="1" ht="24" customHeight="1" spans="1:4">
      <c r="A7" s="30" t="s">
        <v>233</v>
      </c>
      <c r="B7" s="93">
        <v>1492.07</v>
      </c>
      <c r="C7" s="30" t="s">
        <v>43</v>
      </c>
      <c r="D7" s="146"/>
    </row>
    <row r="8" s="16" customFormat="1" ht="24" customHeight="1" spans="1:4">
      <c r="A8" s="30" t="s">
        <v>46</v>
      </c>
      <c r="B8" s="93"/>
      <c r="C8" s="30" t="s">
        <v>47</v>
      </c>
      <c r="D8" s="146"/>
    </row>
    <row r="9" s="16" customFormat="1" ht="24" customHeight="1" spans="1:4">
      <c r="A9" s="30" t="s">
        <v>234</v>
      </c>
      <c r="B9" s="93">
        <f>'15政府性基金'!C6</f>
        <v>63249.41</v>
      </c>
      <c r="C9" s="30" t="s">
        <v>51</v>
      </c>
      <c r="D9" s="146"/>
    </row>
    <row r="10" s="16" customFormat="1" ht="24" customHeight="1" spans="1:4">
      <c r="A10" s="30" t="s">
        <v>235</v>
      </c>
      <c r="B10" s="93"/>
      <c r="C10" s="30" t="s">
        <v>55</v>
      </c>
      <c r="D10" s="146"/>
    </row>
    <row r="11" s="16" customFormat="1" ht="24" customHeight="1" spans="1:4">
      <c r="A11" s="30" t="s">
        <v>236</v>
      </c>
      <c r="B11" s="93"/>
      <c r="C11" s="30" t="s">
        <v>59</v>
      </c>
      <c r="D11" s="146">
        <v>39.29</v>
      </c>
    </row>
    <row r="12" s="16" customFormat="1" ht="24" customHeight="1" spans="1:4">
      <c r="A12" s="68" t="s">
        <v>237</v>
      </c>
      <c r="B12" s="69"/>
      <c r="C12" s="30" t="s">
        <v>63</v>
      </c>
      <c r="D12" s="155"/>
    </row>
    <row r="13" s="16" customFormat="1" ht="24" customHeight="1" spans="1:4">
      <c r="A13" s="30" t="s">
        <v>232</v>
      </c>
      <c r="B13" s="93"/>
      <c r="C13" s="30" t="s">
        <v>67</v>
      </c>
      <c r="D13" s="146">
        <v>55.76</v>
      </c>
    </row>
    <row r="14" s="16" customFormat="1" ht="24" customHeight="1" spans="1:4">
      <c r="A14" s="30" t="s">
        <v>234</v>
      </c>
      <c r="B14" s="93"/>
      <c r="C14" s="30" t="s">
        <v>71</v>
      </c>
      <c r="D14" s="146"/>
    </row>
    <row r="15" s="16" customFormat="1" ht="24" customHeight="1" spans="1:4">
      <c r="A15" s="30" t="s">
        <v>235</v>
      </c>
      <c r="B15" s="93"/>
      <c r="C15" s="30" t="s">
        <v>75</v>
      </c>
      <c r="D15" s="146">
        <v>31.16</v>
      </c>
    </row>
    <row r="16" s="16" customFormat="1" ht="24" customHeight="1" spans="1:4">
      <c r="A16" s="30" t="s">
        <v>236</v>
      </c>
      <c r="B16" s="93"/>
      <c r="C16" s="30" t="s">
        <v>79</v>
      </c>
      <c r="D16" s="146"/>
    </row>
    <row r="17" s="16" customFormat="1" ht="24" customHeight="1" spans="1:4">
      <c r="A17" s="30"/>
      <c r="B17" s="93"/>
      <c r="C17" s="30" t="s">
        <v>83</v>
      </c>
      <c r="D17" s="146">
        <v>20399.83</v>
      </c>
    </row>
    <row r="18" s="16" customFormat="1" ht="24" customHeight="1" spans="1:4">
      <c r="A18" s="30"/>
      <c r="B18" s="30"/>
      <c r="C18" s="30" t="s">
        <v>87</v>
      </c>
      <c r="D18" s="156"/>
    </row>
    <row r="19" s="16" customFormat="1" ht="24" customHeight="1" spans="1:4">
      <c r="A19" s="30"/>
      <c r="B19" s="30"/>
      <c r="C19" s="30" t="s">
        <v>91</v>
      </c>
      <c r="D19" s="156"/>
    </row>
    <row r="20" s="16" customFormat="1" ht="24" customHeight="1" spans="1:4">
      <c r="A20" s="30"/>
      <c r="B20" s="30"/>
      <c r="C20" s="30" t="s">
        <v>95</v>
      </c>
      <c r="D20" s="146">
        <v>1238.42</v>
      </c>
    </row>
    <row r="21" s="16" customFormat="1" ht="24" customHeight="1" spans="1:4">
      <c r="A21" s="30"/>
      <c r="B21" s="30"/>
      <c r="C21" s="30" t="s">
        <v>98</v>
      </c>
      <c r="D21" s="156"/>
    </row>
    <row r="22" s="16" customFormat="1" ht="24" customHeight="1" spans="1:4">
      <c r="A22" s="30"/>
      <c r="B22" s="30"/>
      <c r="C22" s="30" t="s">
        <v>101</v>
      </c>
      <c r="D22" s="156"/>
    </row>
    <row r="23" s="16" customFormat="1" ht="24" customHeight="1" spans="1:4">
      <c r="A23" s="30"/>
      <c r="B23" s="30"/>
      <c r="C23" s="30" t="s">
        <v>103</v>
      </c>
      <c r="D23" s="156"/>
    </row>
    <row r="24" s="16" customFormat="1" ht="24" customHeight="1" spans="1:4">
      <c r="A24" s="30"/>
      <c r="B24" s="30"/>
      <c r="C24" s="30" t="s">
        <v>105</v>
      </c>
      <c r="D24" s="156"/>
    </row>
    <row r="25" s="16" customFormat="1" ht="24" customHeight="1" spans="1:4">
      <c r="A25" s="30"/>
      <c r="B25" s="30"/>
      <c r="C25" s="30" t="s">
        <v>107</v>
      </c>
      <c r="D25" s="146">
        <v>62.58</v>
      </c>
    </row>
    <row r="26" s="16" customFormat="1" ht="24" customHeight="1" spans="1:4">
      <c r="A26" s="30"/>
      <c r="B26" s="30"/>
      <c r="C26" s="30" t="s">
        <v>109</v>
      </c>
      <c r="D26" s="156"/>
    </row>
    <row r="27" s="16" customFormat="1" ht="24" customHeight="1" spans="1:4">
      <c r="A27" s="30"/>
      <c r="B27" s="30"/>
      <c r="C27" s="30" t="s">
        <v>111</v>
      </c>
      <c r="D27" s="156"/>
    </row>
    <row r="28" s="16" customFormat="1" ht="24" customHeight="1" spans="1:4">
      <c r="A28" s="30"/>
      <c r="B28" s="30"/>
      <c r="C28" s="30" t="s">
        <v>113</v>
      </c>
      <c r="D28" s="156"/>
    </row>
    <row r="29" s="16" customFormat="1" ht="24" customHeight="1" spans="1:4">
      <c r="A29" s="30"/>
      <c r="B29" s="30"/>
      <c r="C29" s="30" t="s">
        <v>115</v>
      </c>
      <c r="D29" s="156"/>
    </row>
    <row r="30" s="16" customFormat="1" ht="24" customHeight="1" spans="1:4">
      <c r="A30" s="30"/>
      <c r="B30" s="30"/>
      <c r="C30" s="30" t="s">
        <v>117</v>
      </c>
      <c r="D30" s="79">
        <v>42876.43</v>
      </c>
    </row>
    <row r="31" s="16" customFormat="1" ht="24" customHeight="1" spans="1:4">
      <c r="A31" s="30"/>
      <c r="B31" s="30"/>
      <c r="C31" s="30" t="s">
        <v>119</v>
      </c>
      <c r="D31" s="156"/>
    </row>
    <row r="32" s="16" customFormat="1" ht="24" customHeight="1" spans="1:4">
      <c r="A32" s="30"/>
      <c r="B32" s="30"/>
      <c r="C32" s="30" t="s">
        <v>121</v>
      </c>
      <c r="D32" s="156"/>
    </row>
    <row r="33" s="16" customFormat="1" ht="24" customHeight="1" spans="1:4">
      <c r="A33" s="30"/>
      <c r="B33" s="30"/>
      <c r="C33" s="30" t="s">
        <v>122</v>
      </c>
      <c r="D33" s="156"/>
    </row>
    <row r="34" s="16" customFormat="1" ht="24" customHeight="1" spans="1:4">
      <c r="A34" s="30"/>
      <c r="B34" s="30"/>
      <c r="C34" s="30" t="s">
        <v>123</v>
      </c>
      <c r="D34" s="156"/>
    </row>
    <row r="35" s="16" customFormat="1" ht="24" customHeight="1" spans="1:4">
      <c r="A35" s="30"/>
      <c r="B35" s="30"/>
      <c r="C35" s="30" t="s">
        <v>124</v>
      </c>
      <c r="D35" s="156"/>
    </row>
    <row r="36" s="16" customFormat="1" ht="24" customHeight="1" spans="1:4">
      <c r="A36" s="30"/>
      <c r="B36" s="30"/>
      <c r="C36" s="30"/>
      <c r="D36" s="156"/>
    </row>
    <row r="37" s="16" customFormat="1" ht="24" customHeight="1" spans="1:4">
      <c r="A37" s="68"/>
      <c r="B37" s="68"/>
      <c r="C37" s="68" t="s">
        <v>238</v>
      </c>
      <c r="D37" s="157"/>
    </row>
    <row r="38" s="16" customFormat="1" ht="24" customHeight="1" spans="1:4">
      <c r="A38" s="68"/>
      <c r="B38" s="68"/>
      <c r="C38" s="68"/>
      <c r="D38" s="157"/>
    </row>
    <row r="39" s="16" customFormat="1" ht="24" customHeight="1" spans="1:4">
      <c r="A39" s="20" t="s">
        <v>239</v>
      </c>
      <c r="B39" s="69">
        <f>B5</f>
        <v>64741.48</v>
      </c>
      <c r="C39" s="20" t="s">
        <v>240</v>
      </c>
      <c r="D39" s="155">
        <f>D5-D37</f>
        <v>64741.48</v>
      </c>
    </row>
    <row r="40" spans="4:4">
      <c r="D40" s="158"/>
    </row>
    <row r="41" spans="4:4">
      <c r="D41" s="158"/>
    </row>
    <row r="42" spans="4:4">
      <c r="D42" s="158"/>
    </row>
    <row r="43" spans="4:4">
      <c r="D43" s="158"/>
    </row>
    <row r="44" spans="4:4">
      <c r="D44" s="158"/>
    </row>
  </sheetData>
  <mergeCells count="4">
    <mergeCell ref="A1:D1"/>
    <mergeCell ref="A2:C2"/>
    <mergeCell ref="A3:B3"/>
    <mergeCell ref="C3:D3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opLeftCell="A4" workbookViewId="0">
      <selection activeCell="K31" sqref="K31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5" width="40.5416666666667" customWidth="1"/>
    <col min="6" max="6" width="11.875" customWidth="1"/>
    <col min="7" max="7" width="11.5333333333333" customWidth="1"/>
    <col min="8" max="8" width="12.4833333333333" customWidth="1"/>
    <col min="9" max="9" width="13" customWidth="1"/>
    <col min="10" max="10" width="14.5" customWidth="1"/>
    <col min="11" max="11" width="12.375" customWidth="1"/>
    <col min="12" max="12" width="11.95" customWidth="1"/>
  </cols>
  <sheetData>
    <row r="1" ht="30" customHeight="1" spans="1:12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ht="24.15" customHeight="1" spans="1:12">
      <c r="A2" s="145" t="s">
        <v>29</v>
      </c>
      <c r="B2" s="145"/>
      <c r="C2" s="145"/>
      <c r="D2" s="145"/>
      <c r="E2" s="145"/>
      <c r="F2" s="145"/>
      <c r="G2" s="145"/>
      <c r="H2" s="145"/>
      <c r="I2" s="145"/>
      <c r="J2" s="145"/>
      <c r="K2" s="138" t="s">
        <v>30</v>
      </c>
      <c r="L2" s="138"/>
    </row>
    <row r="3" s="16" customFormat="1" ht="25" customHeight="1" spans="1:12">
      <c r="A3" s="20" t="s">
        <v>152</v>
      </c>
      <c r="B3" s="20"/>
      <c r="C3" s="20"/>
      <c r="D3" s="20" t="s">
        <v>153</v>
      </c>
      <c r="E3" s="20" t="s">
        <v>154</v>
      </c>
      <c r="F3" s="20" t="s">
        <v>133</v>
      </c>
      <c r="G3" s="20" t="s">
        <v>155</v>
      </c>
      <c r="H3" s="20"/>
      <c r="I3" s="20"/>
      <c r="J3" s="20"/>
      <c r="K3" s="20"/>
      <c r="L3" s="20" t="s">
        <v>156</v>
      </c>
    </row>
    <row r="4" s="16" customFormat="1" ht="20.7" customHeight="1" spans="1:12">
      <c r="A4" s="20"/>
      <c r="B4" s="20"/>
      <c r="C4" s="20"/>
      <c r="D4" s="20"/>
      <c r="E4" s="20"/>
      <c r="F4" s="20"/>
      <c r="G4" s="20" t="s">
        <v>135</v>
      </c>
      <c r="H4" s="20" t="s">
        <v>241</v>
      </c>
      <c r="I4" s="20"/>
      <c r="J4" s="20"/>
      <c r="K4" s="20" t="s">
        <v>242</v>
      </c>
      <c r="L4" s="20"/>
    </row>
    <row r="5" s="16" customFormat="1" ht="28.45" customHeight="1" spans="1:12">
      <c r="A5" s="20" t="s">
        <v>160</v>
      </c>
      <c r="B5" s="20" t="s">
        <v>161</v>
      </c>
      <c r="C5" s="20" t="s">
        <v>162</v>
      </c>
      <c r="D5" s="20"/>
      <c r="E5" s="20"/>
      <c r="F5" s="20"/>
      <c r="G5" s="20"/>
      <c r="H5" s="20" t="s">
        <v>222</v>
      </c>
      <c r="I5" s="20" t="s">
        <v>243</v>
      </c>
      <c r="J5" s="20" t="s">
        <v>216</v>
      </c>
      <c r="K5" s="20"/>
      <c r="L5" s="20"/>
    </row>
    <row r="6" s="16" customFormat="1" ht="22.8" customHeight="1" spans="1:12">
      <c r="A6" s="30"/>
      <c r="B6" s="30"/>
      <c r="C6" s="30"/>
      <c r="D6" s="68"/>
      <c r="E6" s="68" t="s">
        <v>133</v>
      </c>
      <c r="F6" s="69">
        <f>F7+F12+F15+F20+F24+F27+F33</f>
        <v>1492.07</v>
      </c>
      <c r="G6" s="69">
        <f>G7+G12+G15+G20+G24+G27+G33</f>
        <v>762.49</v>
      </c>
      <c r="H6" s="69">
        <f t="shared" ref="G6:L6" si="0">H7+H12+H15+H20+H24+H27+H33</f>
        <v>493.73</v>
      </c>
      <c r="I6" s="69"/>
      <c r="J6" s="69">
        <f t="shared" si="0"/>
        <v>1.13</v>
      </c>
      <c r="K6" s="69">
        <f t="shared" si="0"/>
        <v>267.63</v>
      </c>
      <c r="L6" s="69">
        <f t="shared" si="0"/>
        <v>729.58</v>
      </c>
    </row>
    <row r="7" s="16" customFormat="1" ht="19" customHeight="1" spans="1:12">
      <c r="A7" s="74">
        <v>201</v>
      </c>
      <c r="B7" s="74"/>
      <c r="C7" s="74"/>
      <c r="D7" s="76">
        <v>201</v>
      </c>
      <c r="E7" s="116" t="s">
        <v>163</v>
      </c>
      <c r="F7" s="143">
        <v>38.01</v>
      </c>
      <c r="G7" s="143">
        <v>10.01</v>
      </c>
      <c r="H7" s="143">
        <v>8.88</v>
      </c>
      <c r="I7" s="143"/>
      <c r="J7" s="143">
        <v>1.13</v>
      </c>
      <c r="K7" s="143"/>
      <c r="L7" s="143">
        <v>28</v>
      </c>
    </row>
    <row r="8" s="16" customFormat="1" ht="19" customHeight="1" spans="1:12">
      <c r="A8" s="78">
        <v>201</v>
      </c>
      <c r="B8" s="183" t="s">
        <v>164</v>
      </c>
      <c r="C8" s="78"/>
      <c r="D8" s="105">
        <v>20103</v>
      </c>
      <c r="E8" s="119" t="s">
        <v>165</v>
      </c>
      <c r="F8" s="146">
        <v>10.01</v>
      </c>
      <c r="G8" s="146">
        <f>H8+J8+L8</f>
        <v>10.01</v>
      </c>
      <c r="H8" s="93">
        <v>8.88</v>
      </c>
      <c r="I8" s="93"/>
      <c r="J8" s="93">
        <v>1.13</v>
      </c>
      <c r="K8" s="93"/>
      <c r="L8" s="93"/>
    </row>
    <row r="9" s="16" customFormat="1" ht="19" customHeight="1" spans="1:12">
      <c r="A9" s="78">
        <v>201</v>
      </c>
      <c r="B9" s="183" t="s">
        <v>164</v>
      </c>
      <c r="C9" s="78">
        <v>99</v>
      </c>
      <c r="D9" s="105">
        <v>2010399</v>
      </c>
      <c r="E9" s="119" t="s">
        <v>166</v>
      </c>
      <c r="F9" s="146">
        <v>10.01</v>
      </c>
      <c r="G9" s="146">
        <f>H9+J9+L9</f>
        <v>10.01</v>
      </c>
      <c r="H9" s="93">
        <v>8.88</v>
      </c>
      <c r="I9" s="93"/>
      <c r="J9" s="104">
        <v>1.13</v>
      </c>
      <c r="K9" s="93"/>
      <c r="L9" s="93"/>
    </row>
    <row r="10" s="16" customFormat="1" ht="19" customHeight="1" spans="1:12">
      <c r="A10" s="78">
        <v>201</v>
      </c>
      <c r="B10" s="101">
        <v>13</v>
      </c>
      <c r="C10" s="117"/>
      <c r="D10" s="105">
        <v>20113</v>
      </c>
      <c r="E10" s="119" t="s">
        <v>167</v>
      </c>
      <c r="F10" s="146">
        <v>28</v>
      </c>
      <c r="G10" s="146"/>
      <c r="H10" s="69"/>
      <c r="I10" s="93"/>
      <c r="J10" s="69"/>
      <c r="K10" s="93"/>
      <c r="L10" s="93">
        <v>28</v>
      </c>
    </row>
    <row r="11" s="16" customFormat="1" ht="19" customHeight="1" spans="1:12">
      <c r="A11" s="78">
        <v>201</v>
      </c>
      <c r="B11" s="101">
        <v>13</v>
      </c>
      <c r="C11" s="184" t="s">
        <v>168</v>
      </c>
      <c r="D11" s="65">
        <v>2011308</v>
      </c>
      <c r="E11" s="147" t="s">
        <v>169</v>
      </c>
      <c r="F11" s="146">
        <v>28</v>
      </c>
      <c r="G11" s="146"/>
      <c r="H11" s="69"/>
      <c r="I11" s="93"/>
      <c r="J11" s="69"/>
      <c r="K11" s="93"/>
      <c r="L11" s="93">
        <v>28</v>
      </c>
    </row>
    <row r="12" s="16" customFormat="1" ht="19" customHeight="1" spans="1:12">
      <c r="A12" s="74">
        <v>206</v>
      </c>
      <c r="B12" s="97"/>
      <c r="C12" s="98"/>
      <c r="D12" s="76">
        <v>206</v>
      </c>
      <c r="E12" s="148" t="s">
        <v>170</v>
      </c>
      <c r="F12" s="143">
        <v>39.29</v>
      </c>
      <c r="G12" s="143"/>
      <c r="H12" s="143"/>
      <c r="I12" s="143"/>
      <c r="J12" s="154"/>
      <c r="K12" s="143"/>
      <c r="L12" s="143">
        <v>39.29</v>
      </c>
    </row>
    <row r="13" s="16" customFormat="1" ht="19" customHeight="1" spans="1:12">
      <c r="A13" s="78">
        <v>206</v>
      </c>
      <c r="B13" s="185" t="s">
        <v>171</v>
      </c>
      <c r="C13" s="102"/>
      <c r="D13" s="65">
        <v>20605</v>
      </c>
      <c r="E13" s="147" t="s">
        <v>172</v>
      </c>
      <c r="F13" s="146">
        <v>39.29</v>
      </c>
      <c r="G13" s="146"/>
      <c r="H13" s="93"/>
      <c r="I13" s="93"/>
      <c r="J13" s="69"/>
      <c r="K13" s="93"/>
      <c r="L13" s="93">
        <v>39.29</v>
      </c>
    </row>
    <row r="14" s="16" customFormat="1" ht="19" customHeight="1" spans="1:12">
      <c r="A14" s="78">
        <v>206</v>
      </c>
      <c r="B14" s="185" t="s">
        <v>171</v>
      </c>
      <c r="C14" s="102">
        <v>99</v>
      </c>
      <c r="D14" s="65">
        <v>2060599</v>
      </c>
      <c r="E14" s="147" t="s">
        <v>173</v>
      </c>
      <c r="F14" s="146">
        <v>39.29</v>
      </c>
      <c r="G14" s="146"/>
      <c r="H14" s="93"/>
      <c r="I14" s="93"/>
      <c r="J14" s="69"/>
      <c r="K14" s="93"/>
      <c r="L14" s="93">
        <v>39.29</v>
      </c>
    </row>
    <row r="15" s="16" customFormat="1" ht="19" customHeight="1" spans="1:12">
      <c r="A15" s="74">
        <v>208</v>
      </c>
      <c r="B15" s="74"/>
      <c r="C15" s="74"/>
      <c r="D15" s="76">
        <v>208</v>
      </c>
      <c r="E15" s="116" t="s">
        <v>174</v>
      </c>
      <c r="F15" s="143">
        <v>55.76</v>
      </c>
      <c r="G15" s="143">
        <f>H15+J15+L15</f>
        <v>55.76</v>
      </c>
      <c r="H15" s="143">
        <v>55.76</v>
      </c>
      <c r="I15" s="143"/>
      <c r="J15" s="143"/>
      <c r="K15" s="143"/>
      <c r="L15" s="143"/>
    </row>
    <row r="16" s="16" customFormat="1" ht="19" customHeight="1" spans="1:12">
      <c r="A16" s="78">
        <v>208</v>
      </c>
      <c r="B16" s="183" t="s">
        <v>171</v>
      </c>
      <c r="C16" s="78"/>
      <c r="D16" s="105">
        <v>20805</v>
      </c>
      <c r="E16" s="119" t="s">
        <v>175</v>
      </c>
      <c r="F16" s="146">
        <v>52.48</v>
      </c>
      <c r="G16" s="146">
        <f>H16+J16+L16</f>
        <v>52.48</v>
      </c>
      <c r="H16" s="93">
        <v>52.48</v>
      </c>
      <c r="I16" s="93"/>
      <c r="J16" s="93"/>
      <c r="K16" s="93"/>
      <c r="L16" s="93"/>
    </row>
    <row r="17" s="16" customFormat="1" ht="19" customHeight="1" spans="1:12">
      <c r="A17" s="78">
        <v>208</v>
      </c>
      <c r="B17" s="183" t="s">
        <v>171</v>
      </c>
      <c r="C17" s="183" t="s">
        <v>171</v>
      </c>
      <c r="D17" s="105">
        <v>2080505</v>
      </c>
      <c r="E17" s="119" t="s">
        <v>176</v>
      </c>
      <c r="F17" s="146">
        <v>52.48</v>
      </c>
      <c r="G17" s="146">
        <f>H17+J17+L17</f>
        <v>52.48</v>
      </c>
      <c r="H17" s="93">
        <v>52.48</v>
      </c>
      <c r="I17" s="93"/>
      <c r="J17" s="93"/>
      <c r="K17" s="93"/>
      <c r="L17" s="93"/>
    </row>
    <row r="18" s="16" customFormat="1" ht="19" customHeight="1" spans="1:12">
      <c r="A18" s="78">
        <v>208</v>
      </c>
      <c r="B18" s="78">
        <v>99</v>
      </c>
      <c r="C18" s="78"/>
      <c r="D18" s="105">
        <v>20899</v>
      </c>
      <c r="E18" s="119" t="s">
        <v>177</v>
      </c>
      <c r="F18" s="146">
        <v>3.28</v>
      </c>
      <c r="G18" s="146">
        <f>H18+J18+L18</f>
        <v>3.28</v>
      </c>
      <c r="H18" s="93">
        <v>3.28</v>
      </c>
      <c r="I18" s="93"/>
      <c r="J18" s="93"/>
      <c r="K18" s="93"/>
      <c r="L18" s="93"/>
    </row>
    <row r="19" s="16" customFormat="1" ht="19" customHeight="1" spans="1:12">
      <c r="A19" s="78">
        <v>208</v>
      </c>
      <c r="B19" s="78">
        <v>99</v>
      </c>
      <c r="C19" s="78">
        <v>99</v>
      </c>
      <c r="D19" s="105">
        <v>2089999</v>
      </c>
      <c r="E19" s="119" t="s">
        <v>178</v>
      </c>
      <c r="F19" s="146">
        <v>3.28</v>
      </c>
      <c r="G19" s="146">
        <f>H19+J19+L19</f>
        <v>3.28</v>
      </c>
      <c r="H19" s="93">
        <v>3.28</v>
      </c>
      <c r="I19" s="93"/>
      <c r="J19" s="93"/>
      <c r="K19" s="93"/>
      <c r="L19" s="93"/>
    </row>
    <row r="20" s="16" customFormat="1" ht="18" customHeight="1" spans="1:12">
      <c r="A20" s="74">
        <v>210</v>
      </c>
      <c r="B20" s="74"/>
      <c r="C20" s="74"/>
      <c r="D20" s="76">
        <v>210</v>
      </c>
      <c r="E20" s="116" t="s">
        <v>179</v>
      </c>
      <c r="F20" s="143">
        <v>31.16</v>
      </c>
      <c r="G20" s="143">
        <f>H20+J20+L20</f>
        <v>31.16</v>
      </c>
      <c r="H20" s="143">
        <v>31.16</v>
      </c>
      <c r="I20" s="143"/>
      <c r="J20" s="143"/>
      <c r="K20" s="143"/>
      <c r="L20" s="143"/>
    </row>
    <row r="21" s="16" customFormat="1" ht="18" customHeight="1" spans="1:12">
      <c r="A21" s="78">
        <v>210</v>
      </c>
      <c r="B21" s="78">
        <v>11</v>
      </c>
      <c r="C21" s="78"/>
      <c r="D21" s="105">
        <v>21011</v>
      </c>
      <c r="E21" s="119" t="s">
        <v>180</v>
      </c>
      <c r="F21" s="146">
        <v>31.16</v>
      </c>
      <c r="G21" s="146">
        <f>H21+J21+L21</f>
        <v>31.16</v>
      </c>
      <c r="H21" s="93">
        <v>31.16</v>
      </c>
      <c r="I21" s="93"/>
      <c r="J21" s="93"/>
      <c r="K21" s="93"/>
      <c r="L21" s="93"/>
    </row>
    <row r="22" s="16" customFormat="1" ht="18" customHeight="1" spans="1:12">
      <c r="A22" s="78">
        <v>210</v>
      </c>
      <c r="B22" s="78">
        <v>11</v>
      </c>
      <c r="C22" s="183" t="s">
        <v>181</v>
      </c>
      <c r="D22" s="105">
        <v>2101102</v>
      </c>
      <c r="E22" s="119" t="s">
        <v>182</v>
      </c>
      <c r="F22" s="146">
        <v>27.88</v>
      </c>
      <c r="G22" s="146">
        <f>H22+J22+L22</f>
        <v>27.88</v>
      </c>
      <c r="H22" s="93">
        <v>27.88</v>
      </c>
      <c r="I22" s="93"/>
      <c r="J22" s="93"/>
      <c r="K22" s="93"/>
      <c r="L22" s="93"/>
    </row>
    <row r="23" s="16" customFormat="1" ht="18" customHeight="1" spans="1:12">
      <c r="A23" s="78">
        <v>210</v>
      </c>
      <c r="B23" s="78">
        <v>11</v>
      </c>
      <c r="C23" s="183" t="s">
        <v>164</v>
      </c>
      <c r="D23" s="105">
        <v>2101103</v>
      </c>
      <c r="E23" s="119" t="s">
        <v>183</v>
      </c>
      <c r="F23" s="146">
        <v>3.28</v>
      </c>
      <c r="G23" s="146">
        <f>H23+J23+L23</f>
        <v>3.28</v>
      </c>
      <c r="H23" s="93">
        <v>3.28</v>
      </c>
      <c r="I23" s="93"/>
      <c r="J23" s="93"/>
      <c r="K23" s="93"/>
      <c r="L23" s="93"/>
    </row>
    <row r="24" s="71" customFormat="1" ht="20" customHeight="1" spans="1:12">
      <c r="A24" s="74">
        <v>212</v>
      </c>
      <c r="B24" s="97"/>
      <c r="C24" s="98"/>
      <c r="D24" s="76">
        <v>212</v>
      </c>
      <c r="E24" s="149" t="s">
        <v>184</v>
      </c>
      <c r="F24" s="143">
        <v>26.85</v>
      </c>
      <c r="G24" s="143"/>
      <c r="H24" s="110"/>
      <c r="I24" s="110"/>
      <c r="J24" s="100"/>
      <c r="K24" s="110"/>
      <c r="L24" s="110">
        <v>26.85</v>
      </c>
    </row>
    <row r="25" s="71" customFormat="1" ht="20" customHeight="1" spans="1:12">
      <c r="A25" s="78">
        <v>212</v>
      </c>
      <c r="B25" s="185" t="s">
        <v>168</v>
      </c>
      <c r="C25" s="102"/>
      <c r="D25" s="65">
        <v>21208</v>
      </c>
      <c r="E25" s="150" t="s">
        <v>185</v>
      </c>
      <c r="F25" s="146">
        <v>26.85</v>
      </c>
      <c r="G25" s="146"/>
      <c r="H25" s="104"/>
      <c r="I25" s="104"/>
      <c r="J25" s="96"/>
      <c r="K25" s="104"/>
      <c r="L25" s="104">
        <v>26.85</v>
      </c>
    </row>
    <row r="26" s="16" customFormat="1" ht="20" customHeight="1" spans="1:12">
      <c r="A26" s="78">
        <v>212</v>
      </c>
      <c r="B26" s="185" t="s">
        <v>168</v>
      </c>
      <c r="C26" s="184" t="s">
        <v>187</v>
      </c>
      <c r="D26" s="65">
        <v>2120899</v>
      </c>
      <c r="E26" s="105" t="s">
        <v>188</v>
      </c>
      <c r="F26" s="146">
        <v>26.85</v>
      </c>
      <c r="G26" s="146"/>
      <c r="H26" s="96"/>
      <c r="I26" s="104"/>
      <c r="J26" s="96"/>
      <c r="K26" s="104"/>
      <c r="L26" s="104">
        <v>26.85</v>
      </c>
    </row>
    <row r="27" s="16" customFormat="1" ht="20" customHeight="1" spans="1:12">
      <c r="A27" s="74">
        <v>215</v>
      </c>
      <c r="B27" s="74"/>
      <c r="C27" s="74"/>
      <c r="D27" s="76">
        <v>215</v>
      </c>
      <c r="E27" s="151" t="s">
        <v>192</v>
      </c>
      <c r="F27" s="143">
        <f>F28+F30</f>
        <v>1238.42</v>
      </c>
      <c r="G27" s="143">
        <f t="shared" ref="G27:L27" si="1">G28+G30</f>
        <v>602.98</v>
      </c>
      <c r="H27" s="143">
        <f t="shared" si="1"/>
        <v>335.35</v>
      </c>
      <c r="I27" s="143"/>
      <c r="J27" s="143"/>
      <c r="K27" s="143">
        <f t="shared" si="1"/>
        <v>267.63</v>
      </c>
      <c r="L27" s="143">
        <f t="shared" si="1"/>
        <v>635.44</v>
      </c>
    </row>
    <row r="28" s="16" customFormat="1" ht="20" customHeight="1" spans="1:12">
      <c r="A28" s="78">
        <v>215</v>
      </c>
      <c r="B28" s="185" t="s">
        <v>171</v>
      </c>
      <c r="C28" s="102"/>
      <c r="D28" s="65">
        <v>21505</v>
      </c>
      <c r="E28" s="83" t="s">
        <v>193</v>
      </c>
      <c r="F28" s="146">
        <f>G28+L28</f>
        <v>68.03</v>
      </c>
      <c r="G28" s="146"/>
      <c r="H28" s="96"/>
      <c r="I28" s="104"/>
      <c r="J28" s="96"/>
      <c r="K28" s="104"/>
      <c r="L28" s="104">
        <v>68.03</v>
      </c>
    </row>
    <row r="29" s="16" customFormat="1" ht="20" customHeight="1" spans="1:12">
      <c r="A29" s="78">
        <v>215</v>
      </c>
      <c r="B29" s="185" t="s">
        <v>171</v>
      </c>
      <c r="C29" s="184" t="s">
        <v>190</v>
      </c>
      <c r="D29" s="65">
        <v>2150501</v>
      </c>
      <c r="E29" s="105" t="s">
        <v>194</v>
      </c>
      <c r="F29" s="146">
        <f>G29+L29</f>
        <v>68.03</v>
      </c>
      <c r="G29" s="146"/>
      <c r="H29" s="96"/>
      <c r="I29" s="104"/>
      <c r="J29" s="96"/>
      <c r="K29" s="104"/>
      <c r="L29" s="104">
        <v>68.03</v>
      </c>
    </row>
    <row r="30" s="16" customFormat="1" ht="20" customHeight="1" spans="1:12">
      <c r="A30" s="78">
        <v>215</v>
      </c>
      <c r="B30" s="183" t="s">
        <v>168</v>
      </c>
      <c r="C30" s="78"/>
      <c r="D30" s="105">
        <v>21508</v>
      </c>
      <c r="E30" s="152" t="s">
        <v>195</v>
      </c>
      <c r="F30" s="146">
        <f>G30+L30</f>
        <v>1170.39</v>
      </c>
      <c r="G30" s="146">
        <f>H30+I30+J30+K30</f>
        <v>602.98</v>
      </c>
      <c r="H30" s="104">
        <v>335.35</v>
      </c>
      <c r="I30" s="104"/>
      <c r="J30" s="104"/>
      <c r="K30" s="104">
        <f>K31+K32</f>
        <v>267.63</v>
      </c>
      <c r="L30" s="104">
        <f>L31+L32</f>
        <v>567.41</v>
      </c>
    </row>
    <row r="31" s="16" customFormat="1" ht="20" customHeight="1" spans="1:12">
      <c r="A31" s="78">
        <v>215</v>
      </c>
      <c r="B31" s="183" t="s">
        <v>168</v>
      </c>
      <c r="C31" s="183" t="s">
        <v>190</v>
      </c>
      <c r="D31" s="105">
        <v>2150801</v>
      </c>
      <c r="E31" s="152" t="s">
        <v>196</v>
      </c>
      <c r="F31" s="146">
        <f>G31+L31</f>
        <v>697.34</v>
      </c>
      <c r="G31" s="146">
        <f>H31+I31+J31+K31</f>
        <v>602.98</v>
      </c>
      <c r="H31" s="104">
        <v>335.35</v>
      </c>
      <c r="I31" s="104"/>
      <c r="J31" s="104"/>
      <c r="K31" s="104">
        <v>267.63</v>
      </c>
      <c r="L31" s="104">
        <v>94.36</v>
      </c>
    </row>
    <row r="32" s="16" customFormat="1" ht="20" customHeight="1" spans="1:12">
      <c r="A32" s="78">
        <v>215</v>
      </c>
      <c r="B32" s="185" t="s">
        <v>168</v>
      </c>
      <c r="C32" s="102">
        <v>99</v>
      </c>
      <c r="D32" s="65">
        <v>2150899</v>
      </c>
      <c r="E32" s="105" t="s">
        <v>197</v>
      </c>
      <c r="F32" s="146">
        <f>G32+L32</f>
        <v>473.05</v>
      </c>
      <c r="G32" s="146"/>
      <c r="H32" s="104"/>
      <c r="I32" s="104"/>
      <c r="J32" s="96"/>
      <c r="K32" s="104"/>
      <c r="L32" s="104">
        <v>473.05</v>
      </c>
    </row>
    <row r="33" s="16" customFormat="1" ht="20" customHeight="1" spans="1:12">
      <c r="A33" s="74">
        <v>221</v>
      </c>
      <c r="B33" s="74"/>
      <c r="C33" s="74"/>
      <c r="D33" s="76">
        <v>221</v>
      </c>
      <c r="E33" s="153" t="s">
        <v>198</v>
      </c>
      <c r="F33" s="143">
        <v>62.58</v>
      </c>
      <c r="G33" s="143">
        <f>H33+I33+J33+K33+L33</f>
        <v>62.58</v>
      </c>
      <c r="H33" s="110">
        <v>62.58</v>
      </c>
      <c r="I33" s="110"/>
      <c r="J33" s="110"/>
      <c r="K33" s="110"/>
      <c r="L33" s="110"/>
    </row>
    <row r="34" s="16" customFormat="1" ht="20" customHeight="1" spans="1:12">
      <c r="A34" s="78">
        <v>221</v>
      </c>
      <c r="B34" s="183" t="s">
        <v>181</v>
      </c>
      <c r="C34" s="78"/>
      <c r="D34" s="105">
        <v>22102</v>
      </c>
      <c r="E34" s="152" t="s">
        <v>199</v>
      </c>
      <c r="F34" s="146">
        <v>62.58</v>
      </c>
      <c r="G34" s="146">
        <f>H34+I34+J34+K34+L34</f>
        <v>62.58</v>
      </c>
      <c r="H34" s="104">
        <v>62.58</v>
      </c>
      <c r="I34" s="104"/>
      <c r="J34" s="104"/>
      <c r="K34" s="104"/>
      <c r="L34" s="104"/>
    </row>
    <row r="35" s="16" customFormat="1" ht="20" customHeight="1" spans="1:12">
      <c r="A35" s="78">
        <v>221</v>
      </c>
      <c r="B35" s="183" t="s">
        <v>181</v>
      </c>
      <c r="C35" s="183" t="s">
        <v>190</v>
      </c>
      <c r="D35" s="105">
        <v>2210201</v>
      </c>
      <c r="E35" s="152" t="s">
        <v>200</v>
      </c>
      <c r="F35" s="146">
        <v>62.58</v>
      </c>
      <c r="G35" s="146">
        <f>H35+I35+J35+K35+L35</f>
        <v>62.58</v>
      </c>
      <c r="H35" s="104">
        <v>62.58</v>
      </c>
      <c r="I35" s="104"/>
      <c r="J35" s="104"/>
      <c r="K35" s="104"/>
      <c r="L35" s="104"/>
    </row>
  </sheetData>
  <sortState ref="A7:L39">
    <sortCondition ref="A7:A39"/>
  </sortState>
  <mergeCells count="12">
    <mergeCell ref="A1:L1"/>
    <mergeCell ref="A2:J2"/>
    <mergeCell ref="K2:L2"/>
    <mergeCell ref="G3:K3"/>
    <mergeCell ref="H4:J4"/>
    <mergeCell ref="D3:D5"/>
    <mergeCell ref="E3:E5"/>
    <mergeCell ref="F3:F5"/>
    <mergeCell ref="G4:G5"/>
    <mergeCell ref="K4:K5"/>
    <mergeCell ref="L3:L5"/>
    <mergeCell ref="A3:C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星空</cp:lastModifiedBy>
  <dcterms:created xsi:type="dcterms:W3CDTF">2022-04-13T06:32:00Z</dcterms:created>
  <dcterms:modified xsi:type="dcterms:W3CDTF">2023-07-27T08:27:35Z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25F2E72E5F884EE8B817BB273B7AEDE1</vt:lpwstr>
  </property>
</Properties>
</file>