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tabRatio="921" activeTab="3"/>
  </bookViews>
  <sheets>
    <sheet name="目录" sheetId="108" r:id="rId1"/>
    <sheet name="一般公共预算收支总表" sheetId="104" r:id="rId2"/>
    <sheet name="一般公共预算收入表" sheetId="2" r:id="rId3"/>
    <sheet name="一般公共预算支出表" sheetId="103" r:id="rId4"/>
    <sheet name="一般公共预算本级支出表" sheetId="107" r:id="rId5"/>
    <sheet name="一般公共预算本级基本支出表" sheetId="89" r:id="rId6"/>
    <sheet name="一般公共预算税收返还和转移支付表" sheetId="114" r:id="rId7"/>
    <sheet name="专项转移支付分地区分项目表" sheetId="115" r:id="rId8"/>
    <sheet name="政府一般债务限额表和余额表" sheetId="105" r:id="rId9"/>
    <sheet name="政府性基金收入表" sheetId="110" r:id="rId10"/>
    <sheet name="政府性基金支出表" sheetId="98" r:id="rId11"/>
    <sheet name="政府性基金转移支付表" sheetId="99" r:id="rId12"/>
    <sheet name="政府专项债务限额和余额表" sheetId="112" r:id="rId13"/>
    <sheet name="国有资本经营收入表" sheetId="97" r:id="rId14"/>
    <sheet name="国有资本经营支出表" sheetId="91" r:id="rId15"/>
    <sheet name="社会保险基收入 " sheetId="111" r:id="rId16"/>
    <sheet name="社会保险基金支出表 " sheetId="92" r:id="rId17"/>
    <sheet name="三公经费" sheetId="94" r:id="rId18"/>
    <sheet name="地方债务情况-2022年债务限额及余额" sheetId="116" r:id="rId19"/>
    <sheet name="地方债务情况-2022年发行及还本付息" sheetId="117" r:id="rId20"/>
    <sheet name="地方债务情况-2023年还本付息预算" sheetId="118" r:id="rId21"/>
    <sheet name="地方债务情况-2023年债务限额" sheetId="119" r:id="rId22"/>
  </sheets>
  <externalReferences>
    <externalReference r:id="rId23"/>
    <externalReference r:id="rId24"/>
  </externalReferences>
  <definedNames>
    <definedName name="_xlnm._FilterDatabase" localSheetId="3" hidden="1">一般公共预算支出表!$A$5:$F$1316</definedName>
    <definedName name="_xlnm._FilterDatabase" localSheetId="4" hidden="1">一般公共预算本级支出表!$A$5:$E$1326</definedName>
    <definedName name="_a999923423">#REF!</definedName>
    <definedName name="_a9999323">#REF!</definedName>
    <definedName name="_a999942323">#REF!</definedName>
    <definedName name="_a9999548">#REF!</definedName>
    <definedName name="_a9999555">#REF!</definedName>
    <definedName name="_a99996544">#REF!</definedName>
    <definedName name="_a99999">#REF!</definedName>
    <definedName name="_a999991">#REF!</definedName>
    <definedName name="_a999991145">#REF!</definedName>
    <definedName name="_a99999222">#REF!</definedName>
    <definedName name="_a99999234234">#REF!</definedName>
    <definedName name="_a999995">#REF!</definedName>
    <definedName name="_a999996">#REF!</definedName>
    <definedName name="_a999999999">#REF!</definedName>
    <definedName name="_xlnm._FilterDatabase" localSheetId="2" hidden="1">一般公共预算收入表!#REF!</definedName>
    <definedName name="_Order1" hidden="1">255</definedName>
    <definedName name="_Order2" hidden="1">255</definedName>
    <definedName name="Database" hidden="1">#REF!</definedName>
    <definedName name="g">#N/A</definedName>
    <definedName name="_xlnm.Print_Area" localSheetId="16">'社会保险基金支出表 '!$A$2:$I$4</definedName>
    <definedName name="_xlnm.Print_Area" localSheetId="2">一般公共预算收入表!#REF!</definedName>
    <definedName name="_xlnm.Print_Titles" localSheetId="16">'社会保险基金支出表 '!$2:$3</definedName>
    <definedName name="_xlnm.Print_Titles" localSheetId="2">一般公共预算收入表!$1:$2</definedName>
    <definedName name="wrn.月报打印." hidden="1">{#N/A,#N/A,FALSE,"p9";#N/A,#N/A,FALSE,"p1";#N/A,#N/A,FALSE,"p2";#N/A,#N/A,FALSE,"p3";#N/A,#N/A,FALSE,"p4";#N/A,#N/A,FALSE,"p5";#N/A,#N/A,FALSE,"p6";#N/A,#N/A,FALSE,"p7";#N/A,#N/A,FALSE,"p8"}</definedName>
    <definedName name="地区名称">#REF!</definedName>
    <definedName name="地区名称1">#REF!</definedName>
    <definedName name="地区名称10">#REF!</definedName>
    <definedName name="地区名称2">#REF!</definedName>
    <definedName name="地区名称3">#REF!</definedName>
    <definedName name="地区名称32">#REF!</definedName>
    <definedName name="地区名称432">#REF!</definedName>
    <definedName name="地区名称444">#REF!</definedName>
    <definedName name="地区名称45234">#REF!</definedName>
    <definedName name="地区名称5">#REF!</definedName>
    <definedName name="地区名称55">#REF!</definedName>
    <definedName name="地区名称6">#REF!</definedName>
    <definedName name="地区名称7">#REF!</definedName>
    <definedName name="地区名称874">#REF!</definedName>
    <definedName name="地区名称9">#REF!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 name="_xlnm.Print_Area" localSheetId="18">'地方债务情况-2022年债务限额及余额'!$A$1:$G$10</definedName>
    <definedName name="_45678">#REF!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<sst xmlns="http://schemas.openxmlformats.org/spreadsheetml/2006/main" count="4505" uniqueCount="2833">
  <si>
    <t>目录</t>
  </si>
  <si>
    <t>序号</t>
  </si>
  <si>
    <t>内容</t>
  </si>
  <si>
    <t>一般公共财政收支预算总表</t>
  </si>
  <si>
    <t>一般公共财政收入预算表</t>
  </si>
  <si>
    <t xml:space="preserve">一般公共财政支出预算表 </t>
  </si>
  <si>
    <t>一般公共预算本级支出预算表</t>
  </si>
  <si>
    <t>一般公共预算本级基本支出预算表</t>
  </si>
  <si>
    <t>一般公共预算税收返还和转移支付表</t>
  </si>
  <si>
    <t>专项转移支付分地区分项目表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</si>
  <si>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</si>
  <si>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</si>
  <si>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</si>
  <si>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</si>
  <si>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</si>
  <si>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</si>
  <si>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</si>
  <si>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</si>
  <si>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</si>
  <si>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</si>
  <si>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2022年度岳阳县地方政府债务限额及余额</t>
  </si>
  <si>
    <t>2022年度岳阳县地方政府债券发行及还本付息额</t>
  </si>
  <si>
    <t>2023年度岳阳县地方政府债券还本付息预算数</t>
  </si>
  <si>
    <t>2023年度岳阳县地方政府债务限额</t>
  </si>
  <si>
    <t>表1</t>
  </si>
  <si>
    <t>岳阳县2023年一般公共预算收支预算总表</t>
  </si>
  <si>
    <t>收入</t>
  </si>
  <si>
    <t>支出</t>
  </si>
  <si>
    <t>项目</t>
  </si>
  <si>
    <t>2023年预算数</t>
  </si>
  <si>
    <t>一、  地方一般公共预算收入</t>
  </si>
  <si>
    <t>一、一般公共预算支出</t>
  </si>
  <si>
    <t>二、  上级补助收入</t>
  </si>
  <si>
    <t xml:space="preserve">   （一）县本级支出</t>
  </si>
  <si>
    <t xml:space="preserve">    （一）返还性收入</t>
  </si>
  <si>
    <t xml:space="preserve">   （二）乡镇级支出</t>
  </si>
  <si>
    <t xml:space="preserve">    （二）一般性转移支付收入</t>
  </si>
  <si>
    <t xml:space="preserve">    (三）上级专项转移支付</t>
  </si>
  <si>
    <t xml:space="preserve">    （三） 专项转移支付收入</t>
  </si>
  <si>
    <t>二、上解支出</t>
  </si>
  <si>
    <t>三、  一般债务转贷收入</t>
  </si>
  <si>
    <t>三、地方政府一般债务还本支出</t>
  </si>
  <si>
    <t xml:space="preserve">    1、新增一般债券收入</t>
  </si>
  <si>
    <t>四、年终结余</t>
  </si>
  <si>
    <t xml:space="preserve">    2、再融资一般债券收入</t>
  </si>
  <si>
    <t>四、  调入资金</t>
  </si>
  <si>
    <t xml:space="preserve">    1、政府性基金预算调入</t>
  </si>
  <si>
    <t xml:space="preserve">    2、国有资本经营预算调入</t>
  </si>
  <si>
    <t>五、  上年结余</t>
  </si>
  <si>
    <t>收入合计</t>
  </si>
  <si>
    <t>支出合计</t>
  </si>
  <si>
    <t>表2</t>
  </si>
  <si>
    <t>岳阳县2023年一般公共预算收入预算表</t>
  </si>
  <si>
    <t>单位：万元</t>
  </si>
  <si>
    <t>2022年预算数</t>
  </si>
  <si>
    <t>比上年预算数增加</t>
  </si>
  <si>
    <t>比上年预算数增长%</t>
  </si>
  <si>
    <t xml:space="preserve">  一般公共预算收入合计</t>
  </si>
  <si>
    <t xml:space="preserve"> 地方一般公共预算收入小计</t>
  </si>
  <si>
    <t xml:space="preserve">       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</si>
  <si>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</si>
  <si>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</si>
  <si>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</si>
  <si>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</si>
  <si>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</si>
  <si>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</si>
  <si>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</si>
  <si>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</si>
  <si>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</si>
  <si>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</si>
  <si>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</si>
  <si>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</si>
  <si>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</si>
  <si>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二、非税收入</t>
  </si>
  <si>
    <t xml:space="preserve">       专项收入</t>
  </si>
  <si>
    <t xml:space="preserve">       其中：教育费附加收入</t>
  </si>
  <si>
    <t xml:space="preserve">            其它专项收入</t>
  </si>
  <si>
    <t xml:space="preserve">       行政事业性收费收入</t>
  </si>
  <si>
    <t xml:space="preserve">       罚没收入</t>
  </si>
  <si>
    <t xml:space="preserve">       国有资源（资产）有偿使用收入</t>
  </si>
  <si>
    <t xml:space="preserve">       捐赠收入</t>
  </si>
  <si>
    <t xml:space="preserve">       其他收入</t>
  </si>
  <si>
    <t xml:space="preserve">   上划省收入</t>
  </si>
  <si>
    <t xml:space="preserve">       其中:增值税12.5%部分</t>
  </si>
  <si>
    <t xml:space="preserve">            企业所得税</t>
  </si>
  <si>
    <t xml:space="preserve">            个人所得税</t>
  </si>
  <si>
    <t xml:space="preserve">            资源税</t>
  </si>
  <si>
    <t xml:space="preserve">            环境保护税</t>
  </si>
  <si>
    <t>　　　　    城镇土地使用税</t>
  </si>
  <si>
    <t xml:space="preserve">  上划中央收入</t>
  </si>
  <si>
    <t xml:space="preserve">      其中：增值税50％部分</t>
  </si>
  <si>
    <t xml:space="preserve">           消费税</t>
  </si>
  <si>
    <t xml:space="preserve">           企业所得税</t>
  </si>
  <si>
    <t xml:space="preserve">           个人所得税</t>
  </si>
  <si>
    <r>
      <rPr>
        <b/>
        <sz val="10"/>
        <rFont val="宋体"/>
        <charset val="134"/>
        <scheme val="minor"/>
      </rPr>
      <t xml:space="preserve">     附： </t>
    </r>
    <r>
      <rPr>
        <sz val="10"/>
        <rFont val="宋体"/>
        <charset val="134"/>
      </rPr>
      <t>税务部门征收</t>
    </r>
  </si>
  <si>
    <t xml:space="preserve">           财政部门征收</t>
  </si>
  <si>
    <r>
      <rPr>
        <sz val="10"/>
        <rFont val="宋体"/>
        <charset val="134"/>
        <scheme val="minor"/>
      </rPr>
      <t xml:space="preserve">   </t>
    </r>
    <r>
      <rPr>
        <b/>
        <sz val="10"/>
        <rFont val="宋体"/>
        <charset val="134"/>
      </rPr>
      <t xml:space="preserve"> 税比：</t>
    </r>
    <r>
      <rPr>
        <sz val="10"/>
        <rFont val="宋体"/>
        <charset val="134"/>
      </rPr>
      <t xml:space="preserve"> 一般公共预算收入税比</t>
    </r>
  </si>
  <si>
    <t xml:space="preserve"> </t>
  </si>
  <si>
    <t xml:space="preserve">           地方一般公共预算收入税比</t>
  </si>
  <si>
    <t>表3</t>
  </si>
  <si>
    <t>岳阳县2023年一般公共预算支出表（按功能分类科目）</t>
  </si>
  <si>
    <t>单位:万元</t>
  </si>
  <si>
    <t>科目编码</t>
  </si>
  <si>
    <t>科目名称</t>
  </si>
  <si>
    <t>金额</t>
  </si>
  <si>
    <t>债务还本支出</t>
  </si>
  <si>
    <t>上解支出</t>
  </si>
  <si>
    <t>合计</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</si>
  <si>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</si>
  <si>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</si>
  <si>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</si>
  <si>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</si>
  <si>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</si>
  <si>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</si>
  <si>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</si>
  <si>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</si>
  <si>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</si>
  <si>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</si>
  <si>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</si>
  <si>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</si>
  <si>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</si>
  <si>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</si>
  <si>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</si>
  <si>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</si>
  <si>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</si>
  <si>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</si>
  <si>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</si>
  <si>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</si>
  <si>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</si>
  <si>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</si>
  <si>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</si>
  <si>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</si>
  <si>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</si>
  <si>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</si>
  <si>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</si>
  <si>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</si>
  <si>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</si>
  <si>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</si>
  <si>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</si>
  <si>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</si>
  <si>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</si>
  <si>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</si>
  <si>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</si>
  <si>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</si>
  <si>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</si>
  <si>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</si>
  <si>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</si>
  <si>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</si>
  <si>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</si>
  <si>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</si>
  <si>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</si>
  <si>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</si>
  <si>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</si>
  <si>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</si>
  <si>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</si>
  <si>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</si>
  <si>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</si>
  <si>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</si>
  <si>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</si>
  <si>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</si>
  <si>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</si>
  <si>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</si>
  <si>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</si>
  <si>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</si>
  <si>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</si>
  <si>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</si>
  <si>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</si>
  <si>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</si>
  <si>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</si>
  <si>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</si>
  <si>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</si>
  <si>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</si>
  <si>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</si>
  <si>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</si>
  <si>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</si>
  <si>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</si>
  <si>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</si>
  <si>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</si>
  <si>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</si>
  <si>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</si>
  <si>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</si>
  <si>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</si>
  <si>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</si>
  <si>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</si>
  <si>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</si>
  <si>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</si>
  <si>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</si>
  <si>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</si>
  <si>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</si>
  <si>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</si>
  <si>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</si>
  <si>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</si>
  <si>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</si>
  <si>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</si>
  <si>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</si>
  <si>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</si>
  <si>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</si>
  <si>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</si>
  <si>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</si>
  <si>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</si>
  <si>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</si>
  <si>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</si>
  <si>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</si>
  <si>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</si>
  <si>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</si>
  <si>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</si>
  <si>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</si>
  <si>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</si>
  <si>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</si>
  <si>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</si>
  <si>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</si>
  <si>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</si>
  <si>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</si>
  <si>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</si>
  <si>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</si>
  <si>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</si>
  <si>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</si>
  <si>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</si>
  <si>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</si>
  <si>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</si>
  <si>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</si>
  <si>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</si>
  <si>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</si>
  <si>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</si>
  <si>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</si>
  <si>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</si>
  <si>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</si>
  <si>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</si>
  <si>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</si>
  <si>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</si>
  <si>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</si>
  <si>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</si>
  <si>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</si>
  <si>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</si>
  <si>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</si>
  <si>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</si>
  <si>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</si>
  <si>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</si>
  <si>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</si>
  <si>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</si>
  <si>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</si>
  <si>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</si>
  <si>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</si>
  <si>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</si>
  <si>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</si>
  <si>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</si>
  <si>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</si>
  <si>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</si>
  <si>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</si>
  <si>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</si>
  <si>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</si>
  <si>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</si>
  <si>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</si>
  <si>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</si>
  <si>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</si>
  <si>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</si>
  <si>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</si>
  <si>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</si>
  <si>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</si>
  <si>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</si>
  <si>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</si>
  <si>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</si>
  <si>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</si>
  <si>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</si>
  <si>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</si>
  <si>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</si>
  <si>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</si>
  <si>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</si>
  <si>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</si>
  <si>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</si>
  <si>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</si>
  <si>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</si>
  <si>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</si>
  <si>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</si>
  <si>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</si>
  <si>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</si>
  <si>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</si>
  <si>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</si>
  <si>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</si>
  <si>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</si>
  <si>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</si>
  <si>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</si>
  <si>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</si>
  <si>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</si>
  <si>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</si>
  <si>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</si>
  <si>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</si>
  <si>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</si>
  <si>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</si>
  <si>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</si>
  <si>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</si>
  <si>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</si>
  <si>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</si>
  <si>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</si>
  <si>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</si>
  <si>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</si>
  <si>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</si>
  <si>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</si>
  <si>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</si>
  <si>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</si>
  <si>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</si>
  <si>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</si>
  <si>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</si>
  <si>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</si>
  <si>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</si>
  <si>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</si>
  <si>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</si>
  <si>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</si>
  <si>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</si>
  <si>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</si>
  <si>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</si>
  <si>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</si>
  <si>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</si>
  <si>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</si>
  <si>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</si>
  <si>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</si>
  <si>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</si>
  <si>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</si>
  <si>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</si>
  <si>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</si>
  <si>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</si>
  <si>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</si>
  <si>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</si>
  <si>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</si>
  <si>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</si>
  <si>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</si>
  <si>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</si>
  <si>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</si>
  <si>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</si>
  <si>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</si>
  <si>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</si>
  <si>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</si>
  <si>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</si>
  <si>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</si>
  <si>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</si>
  <si>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</si>
  <si>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</si>
  <si>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</si>
  <si>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</si>
  <si>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</si>
  <si>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</si>
  <si>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</si>
  <si>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</si>
  <si>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</si>
  <si>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</si>
  <si>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</si>
  <si>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</si>
  <si>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</si>
  <si>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</si>
  <si>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</si>
  <si>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</si>
  <si>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</si>
  <si>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</si>
  <si>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</si>
  <si>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</si>
  <si>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</si>
  <si>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</si>
  <si>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</si>
  <si>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</si>
  <si>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</si>
  <si>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</si>
  <si>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</si>
  <si>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</si>
  <si>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</si>
  <si>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</si>
  <si>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</si>
  <si>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</si>
  <si>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</si>
  <si>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</si>
  <si>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</si>
  <si>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</si>
  <si>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</si>
  <si>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</si>
  <si>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</si>
  <si>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</si>
  <si>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</si>
  <si>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</si>
  <si>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</si>
  <si>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</si>
  <si>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</si>
  <si>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</si>
  <si>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</si>
  <si>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</si>
  <si>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</si>
  <si>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</si>
  <si>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</si>
  <si>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</si>
  <si>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</si>
  <si>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</si>
  <si>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</si>
  <si>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</si>
  <si>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</si>
  <si>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</si>
  <si>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</si>
  <si>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</si>
  <si>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</si>
  <si>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</si>
  <si>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</si>
  <si>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</si>
  <si>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</si>
  <si>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</si>
  <si>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</si>
  <si>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</si>
  <si>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</si>
  <si>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</si>
  <si>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</si>
  <si>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</si>
  <si>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</si>
  <si>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</si>
  <si>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</si>
  <si>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</si>
  <si>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</si>
  <si>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</si>
  <si>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</si>
  <si>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</si>
  <si>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</si>
  <si>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</si>
  <si>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</si>
  <si>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</si>
  <si>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</si>
  <si>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</si>
  <si>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</si>
  <si>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</si>
  <si>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</si>
  <si>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</si>
  <si>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</si>
  <si>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</si>
  <si>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</si>
  <si>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</si>
  <si>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</si>
  <si>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</si>
  <si>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</si>
  <si>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</si>
  <si>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</si>
  <si>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</si>
  <si>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</si>
  <si>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</si>
  <si>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</si>
  <si>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</si>
  <si>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</si>
  <si>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</si>
  <si>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</si>
  <si>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</si>
  <si>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</si>
  <si>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</si>
  <si>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</si>
  <si>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</si>
  <si>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</si>
  <si>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</si>
  <si>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</si>
  <si>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</si>
  <si>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</si>
  <si>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</si>
  <si>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</si>
  <si>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</si>
  <si>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</si>
  <si>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</si>
  <si>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</si>
  <si>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</si>
  <si>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</si>
  <si>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</si>
  <si>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</si>
  <si>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</si>
  <si>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</si>
  <si>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</si>
  <si>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</si>
  <si>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</si>
  <si>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</si>
  <si>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</si>
  <si>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</si>
  <si>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</si>
  <si>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</si>
  <si>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</si>
  <si>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</si>
  <si>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</si>
  <si>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</si>
  <si>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</si>
  <si>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</si>
  <si>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</si>
  <si>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</si>
  <si>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</si>
  <si>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</si>
  <si>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</si>
  <si>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</si>
  <si>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</si>
  <si>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</si>
  <si>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</si>
  <si>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</si>
  <si>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</si>
  <si>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</si>
  <si>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</si>
  <si>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</si>
  <si>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</si>
  <si>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</si>
  <si>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</si>
  <si>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</si>
  <si>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</si>
  <si>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</si>
  <si>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</si>
  <si>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</si>
  <si>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</si>
  <si>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</si>
  <si>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</si>
  <si>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</si>
  <si>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</si>
  <si>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</si>
  <si>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</si>
  <si>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</si>
  <si>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</si>
  <si>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</si>
  <si>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</si>
  <si>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</si>
  <si>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</si>
  <si>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</si>
  <si>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</si>
  <si>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</si>
  <si>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</si>
  <si>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</si>
  <si>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</si>
  <si>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</si>
  <si>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</si>
  <si>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</si>
  <si>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</si>
  <si>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</si>
  <si>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</si>
  <si>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</si>
  <si>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</si>
  <si>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</si>
  <si>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</si>
  <si>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</si>
  <si>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</si>
  <si>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</si>
  <si>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</si>
  <si>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</si>
  <si>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</si>
  <si>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</si>
  <si>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</si>
  <si>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</si>
  <si>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</si>
  <si>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</si>
  <si>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</si>
  <si>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</si>
  <si>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</si>
  <si>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</si>
  <si>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</si>
  <si>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</si>
  <si>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</si>
  <si>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</si>
  <si>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</si>
  <si>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</si>
  <si>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</si>
  <si>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</si>
  <si>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</si>
  <si>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</si>
  <si>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</si>
  <si>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</si>
  <si>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</si>
  <si>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</si>
  <si>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</si>
  <si>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</si>
  <si>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</si>
  <si>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</si>
  <si>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</si>
  <si>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</si>
  <si>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</si>
  <si>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</si>
  <si>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</si>
  <si>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</si>
  <si>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</si>
  <si>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</si>
  <si>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</si>
  <si>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</si>
  <si>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</si>
  <si>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</si>
  <si>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</si>
  <si>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</si>
  <si>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</si>
  <si>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</si>
  <si>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</si>
  <si>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</si>
  <si>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</si>
  <si>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</si>
  <si>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</si>
  <si>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</si>
  <si>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</si>
  <si>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</si>
  <si>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</si>
  <si>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</si>
  <si>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</si>
  <si>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</si>
  <si>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</si>
  <si>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</si>
  <si>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</si>
  <si>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</si>
  <si>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</si>
  <si>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</si>
  <si>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</si>
  <si>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</si>
  <si>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</si>
  <si>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</si>
  <si>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</si>
  <si>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</si>
  <si>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</si>
  <si>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</si>
  <si>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</si>
  <si>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</si>
  <si>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</si>
  <si>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</si>
  <si>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</si>
  <si>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</si>
  <si>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</si>
  <si>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</si>
  <si>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</si>
  <si>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</si>
  <si>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</si>
  <si>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</si>
  <si>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</si>
  <si>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</si>
  <si>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</si>
  <si>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</si>
  <si>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</si>
  <si>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</si>
  <si>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</si>
  <si>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</si>
  <si>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</si>
  <si>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</si>
  <si>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</si>
  <si>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</si>
  <si>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</si>
  <si>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</si>
  <si>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</si>
  <si>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</si>
  <si>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</si>
  <si>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</si>
  <si>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</si>
  <si>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</si>
  <si>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</si>
  <si>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</si>
  <si>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</si>
  <si>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</si>
  <si>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</si>
  <si>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</si>
  <si>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</si>
  <si>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</si>
  <si>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</si>
  <si>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</si>
  <si>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</si>
  <si>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</si>
  <si>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</si>
  <si>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</si>
  <si>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</si>
  <si>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</si>
  <si>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</si>
  <si>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</si>
  <si>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</si>
  <si>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</si>
  <si>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</si>
  <si>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</si>
  <si>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</si>
  <si>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</si>
  <si>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</si>
  <si>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</si>
  <si>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</si>
  <si>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</si>
  <si>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</si>
  <si>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</si>
  <si>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</si>
  <si>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</si>
  <si>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</si>
  <si>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</si>
  <si>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</si>
  <si>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</si>
  <si>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</si>
  <si>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</si>
  <si>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</si>
  <si>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</si>
  <si>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</si>
  <si>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</si>
  <si>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</si>
  <si>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</si>
  <si>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</si>
  <si>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</si>
  <si>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</si>
  <si>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</si>
  <si>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</si>
  <si>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</si>
  <si>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</si>
  <si>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</si>
  <si>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</si>
  <si>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</si>
  <si>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</si>
  <si>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</si>
  <si>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</si>
  <si>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</si>
  <si>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</si>
  <si>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</si>
  <si>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</si>
  <si>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</si>
  <si>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</si>
  <si>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</si>
  <si>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</si>
  <si>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</si>
  <si>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</si>
  <si>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</si>
  <si>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</si>
  <si>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</si>
  <si>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</si>
  <si>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</si>
  <si>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</si>
  <si>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</si>
  <si>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</si>
  <si>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</si>
  <si>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</si>
  <si>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</si>
  <si>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</si>
  <si>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</si>
  <si>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</si>
  <si>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</si>
  <si>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</si>
  <si>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</si>
  <si>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</si>
  <si>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</si>
  <si>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</si>
  <si>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</si>
  <si>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</si>
  <si>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</si>
  <si>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</si>
  <si>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</si>
  <si>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</si>
  <si>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</si>
  <si>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</si>
  <si>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</si>
  <si>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</si>
  <si>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</si>
  <si>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</si>
  <si>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</si>
  <si>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</si>
  <si>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</si>
  <si>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</si>
  <si>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</si>
  <si>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</si>
  <si>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</si>
  <si>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</si>
  <si>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</si>
  <si>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</si>
  <si>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</si>
  <si>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</si>
  <si>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</si>
  <si>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</si>
  <si>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</si>
  <si>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</si>
  <si>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</si>
  <si>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</si>
  <si>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</si>
  <si>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</si>
  <si>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</si>
  <si>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</si>
  <si>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</si>
  <si>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</si>
  <si>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</si>
  <si>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</si>
  <si>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</si>
  <si>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</si>
  <si>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</si>
  <si>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</si>
  <si>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</si>
  <si>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</si>
  <si>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</si>
  <si>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</si>
  <si>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</si>
  <si>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</si>
  <si>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</si>
  <si>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</si>
  <si>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</si>
  <si>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</si>
  <si>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</si>
  <si>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</si>
  <si>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</si>
  <si>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</si>
  <si>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</si>
  <si>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</si>
  <si>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</si>
  <si>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</si>
  <si>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</si>
  <si>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</si>
  <si>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</si>
  <si>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</si>
  <si>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</si>
  <si>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</si>
  <si>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</si>
  <si>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</si>
  <si>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</si>
  <si>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</si>
  <si>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</si>
  <si>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</si>
  <si>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</si>
  <si>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</si>
  <si>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</si>
  <si>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</si>
  <si>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</si>
  <si>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</si>
  <si>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</si>
  <si>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</si>
  <si>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</si>
  <si>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</si>
  <si>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</si>
  <si>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</si>
  <si>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</si>
  <si>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</si>
  <si>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</si>
  <si>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</si>
  <si>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</si>
  <si>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</si>
  <si>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</si>
  <si>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</si>
  <si>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</si>
  <si>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</si>
  <si>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</si>
  <si>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</si>
  <si>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</si>
  <si>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</si>
  <si>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</si>
  <si>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</si>
  <si>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</si>
  <si>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</si>
  <si>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</si>
  <si>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</si>
  <si>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</si>
  <si>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</si>
  <si>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</si>
  <si>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</si>
  <si>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</si>
  <si>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</si>
  <si>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</si>
  <si>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</si>
  <si>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</si>
  <si>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</si>
  <si>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</si>
  <si>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</si>
  <si>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</si>
  <si>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</si>
  <si>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</si>
  <si>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</si>
  <si>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</si>
  <si>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</si>
  <si>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</si>
  <si>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</si>
  <si>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</si>
  <si>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</si>
  <si>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</si>
  <si>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</si>
  <si>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</si>
  <si>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</si>
  <si>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</si>
  <si>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</si>
  <si>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</si>
  <si>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</si>
  <si>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</si>
  <si>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</si>
  <si>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</si>
  <si>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</si>
  <si>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</si>
  <si>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</si>
  <si>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</si>
  <si>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</si>
  <si>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</si>
  <si>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</si>
  <si>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</si>
  <si>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</si>
  <si>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</si>
  <si>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</si>
  <si>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</si>
  <si>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</si>
  <si>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</si>
  <si>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</si>
  <si>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</si>
  <si>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</si>
  <si>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</si>
  <si>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</si>
  <si>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</si>
  <si>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</si>
  <si>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</si>
  <si>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</si>
  <si>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</si>
  <si>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</si>
  <si>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</si>
  <si>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</si>
  <si>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</si>
  <si>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</si>
  <si>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</si>
  <si>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</si>
  <si>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</si>
  <si>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</si>
  <si>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</si>
  <si>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</si>
  <si>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</si>
  <si>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</si>
  <si>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</si>
  <si>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</si>
  <si>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</si>
  <si>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</si>
  <si>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</si>
  <si>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</si>
  <si>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</si>
  <si>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</si>
  <si>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</si>
  <si>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</si>
  <si>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</si>
  <si>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</si>
  <si>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</si>
  <si>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</si>
  <si>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</si>
  <si>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</si>
  <si>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</si>
  <si>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</si>
  <si>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</si>
  <si>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</si>
  <si>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</si>
  <si>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</si>
  <si>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</si>
  <si>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</si>
  <si>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</si>
  <si>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</si>
  <si>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</si>
  <si>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</si>
  <si>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</si>
  <si>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</si>
  <si>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</si>
  <si>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</si>
  <si>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</si>
  <si>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</si>
  <si>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</si>
  <si>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</si>
  <si>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</si>
  <si>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</si>
  <si>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</si>
  <si>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</si>
  <si>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</si>
  <si>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</si>
  <si>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</si>
  <si>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</si>
  <si>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</si>
  <si>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</si>
  <si>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</si>
  <si>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</si>
  <si>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</si>
  <si>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</si>
  <si>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</si>
  <si>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</si>
  <si>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</si>
  <si>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</si>
  <si>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</si>
  <si>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</si>
  <si>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</si>
  <si>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</si>
  <si>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</si>
  <si>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</si>
  <si>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</si>
  <si>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</si>
  <si>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</si>
  <si>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</si>
  <si>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</si>
  <si>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</si>
  <si>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</si>
  <si>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</si>
  <si>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</si>
  <si>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</si>
  <si>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</si>
  <si>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</si>
  <si>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</si>
  <si>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</si>
  <si>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</si>
  <si>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</si>
  <si>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</si>
  <si>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</si>
  <si>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</si>
  <si>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</si>
  <si>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</si>
  <si>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</si>
  <si>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</si>
  <si>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</si>
  <si>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</si>
  <si>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</si>
  <si>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</si>
  <si>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</si>
  <si>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</si>
  <si>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</si>
  <si>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</si>
  <si>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</si>
  <si>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</si>
  <si>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</si>
  <si>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</si>
  <si>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</si>
  <si>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</si>
  <si>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</si>
  <si>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</si>
  <si>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</si>
  <si>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</si>
  <si>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</si>
  <si>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</si>
  <si>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</si>
  <si>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</si>
  <si>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</si>
  <si>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</si>
  <si>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</si>
  <si>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</si>
  <si>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</si>
  <si>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</si>
  <si>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</si>
  <si>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</si>
  <si>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</si>
  <si>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</si>
  <si>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</si>
  <si>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</si>
  <si>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</si>
  <si>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</si>
  <si>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</si>
  <si>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</si>
  <si>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</si>
  <si>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</si>
  <si>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</si>
  <si>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</si>
  <si>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</si>
  <si>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</si>
  <si>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</si>
  <si>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</si>
  <si>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</si>
  <si>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</si>
  <si>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</si>
  <si>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</si>
  <si>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</si>
  <si>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</si>
  <si>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</si>
  <si>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</si>
  <si>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</si>
  <si>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</si>
  <si>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</si>
  <si>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</si>
  <si>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</si>
  <si>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</si>
  <si>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</si>
  <si>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</si>
  <si>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</si>
  <si>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</si>
  <si>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</si>
  <si>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</si>
  <si>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</si>
  <si>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</si>
  <si>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</si>
  <si>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</si>
  <si>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</si>
  <si>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</si>
  <si>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</si>
  <si>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</si>
  <si>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</si>
  <si>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</si>
  <si>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</si>
  <si>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</si>
  <si>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</si>
  <si>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</si>
  <si>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</si>
  <si>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</si>
  <si>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</si>
  <si>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</si>
  <si>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</si>
  <si>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</si>
  <si>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</si>
  <si>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</si>
  <si>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</si>
  <si>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</si>
  <si>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</si>
  <si>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</si>
  <si>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</si>
  <si>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</si>
  <si>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</si>
  <si>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</si>
  <si>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</si>
  <si>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</si>
  <si>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</si>
  <si>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</si>
  <si>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</si>
  <si>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</si>
  <si>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</si>
  <si>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</si>
  <si>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</si>
  <si>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</si>
  <si>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</si>
  <si>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</si>
  <si>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</si>
  <si>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</si>
  <si>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</si>
  <si>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</si>
  <si>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</si>
  <si>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</si>
  <si>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</si>
  <si>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</si>
  <si>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</si>
  <si>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</si>
  <si>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</si>
  <si>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</si>
  <si>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</si>
  <si>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</si>
  <si>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</si>
  <si>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</si>
  <si>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预备费</t>
  </si>
  <si>
    <t xml:space="preserve">  其他支出</t>
  </si>
  <si>
    <t xml:space="preserve">  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</si>
  <si>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</si>
  <si>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</si>
  <si>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</si>
  <si>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</si>
  <si>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</si>
  <si>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</si>
  <si>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</si>
  <si>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</si>
  <si>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</si>
  <si>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</si>
  <si>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</si>
  <si>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</si>
  <si>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</si>
  <si>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</si>
  <si>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</si>
  <si>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表4</t>
  </si>
  <si>
    <t>岳阳县2023年一般公共预算本级支出表</t>
  </si>
  <si>
    <t>县本级支出</t>
  </si>
  <si>
    <t>201</t>
  </si>
  <si>
    <t>20101</t>
  </si>
  <si>
    <t>2010101</t>
  </si>
  <si>
    <t>2010102</t>
  </si>
  <si>
    <t>2010103</t>
  </si>
  <si>
    <t>2010104</t>
  </si>
  <si>
    <t>2010105</t>
  </si>
  <si>
    <t>2010106</t>
  </si>
  <si>
    <t>2010107</t>
  </si>
  <si>
    <t>2010108</t>
  </si>
  <si>
    <t>2010109</t>
  </si>
  <si>
    <t>2010150</t>
  </si>
  <si>
    <t>2010199</t>
  </si>
  <si>
    <t>20102</t>
  </si>
  <si>
    <t>2010201</t>
  </si>
  <si>
    <t>2010202</t>
  </si>
  <si>
    <t>2010203</t>
  </si>
  <si>
    <t>2010204</t>
  </si>
  <si>
    <t>2010205</t>
  </si>
  <si>
    <t>2010206</t>
  </si>
  <si>
    <t>2010250</t>
  </si>
  <si>
    <t>2010299</t>
  </si>
  <si>
    <t>20103</t>
  </si>
  <si>
    <t>2010301</t>
  </si>
  <si>
    <t>2010302</t>
  </si>
  <si>
    <t>2010303</t>
  </si>
  <si>
    <t>2010304</t>
  </si>
  <si>
    <t>2010305</t>
  </si>
  <si>
    <t>2010306</t>
  </si>
  <si>
    <t>2010308</t>
  </si>
  <si>
    <t>2010309</t>
  </si>
  <si>
    <t>2010350</t>
  </si>
  <si>
    <t>2010399</t>
  </si>
  <si>
    <t>20104</t>
  </si>
  <si>
    <t>2010401</t>
  </si>
  <si>
    <t>2010402</t>
  </si>
  <si>
    <t>2010403</t>
  </si>
  <si>
    <t>2010404</t>
  </si>
  <si>
    <t>2010405</t>
  </si>
  <si>
    <t>2010406</t>
  </si>
  <si>
    <t>2010407</t>
  </si>
  <si>
    <t>2010408</t>
  </si>
  <si>
    <t>2010450</t>
  </si>
  <si>
    <t>2010499</t>
  </si>
  <si>
    <t>20105</t>
  </si>
  <si>
    <t>2010501</t>
  </si>
  <si>
    <t>2010502</t>
  </si>
  <si>
    <t>2010503</t>
  </si>
  <si>
    <t>2010504</t>
  </si>
  <si>
    <t>2010505</t>
  </si>
  <si>
    <t>2010506</t>
  </si>
  <si>
    <t>2010507</t>
  </si>
  <si>
    <t>2010508</t>
  </si>
  <si>
    <t>2010550</t>
  </si>
  <si>
    <t>2010599</t>
  </si>
  <si>
    <t>20106</t>
  </si>
  <si>
    <t>2010601</t>
  </si>
  <si>
    <t>2010602</t>
  </si>
  <si>
    <t>2010603</t>
  </si>
  <si>
    <t>2010604</t>
  </si>
  <si>
    <t>2010605</t>
  </si>
  <si>
    <t>2010606</t>
  </si>
  <si>
    <t>2010607</t>
  </si>
  <si>
    <t>2010608</t>
  </si>
  <si>
    <t>2010650</t>
  </si>
  <si>
    <t>2010699</t>
  </si>
  <si>
    <t>20107</t>
  </si>
  <si>
    <t>2010701</t>
  </si>
  <si>
    <t>2010702</t>
  </si>
  <si>
    <t>2010703</t>
  </si>
  <si>
    <t>2010709</t>
  </si>
  <si>
    <t>2010710</t>
  </si>
  <si>
    <t xml:space="preserve">  　  税收业务</t>
  </si>
  <si>
    <t>2010750</t>
  </si>
  <si>
    <t>2010799</t>
  </si>
  <si>
    <t>20108</t>
  </si>
  <si>
    <t>2010801</t>
  </si>
  <si>
    <t>2010802</t>
  </si>
  <si>
    <t>2010803</t>
  </si>
  <si>
    <t>2010804</t>
  </si>
  <si>
    <t>2010805</t>
  </si>
  <si>
    <t>2010806</t>
  </si>
  <si>
    <t>2010850</t>
  </si>
  <si>
    <t>2010899</t>
  </si>
  <si>
    <t>20109</t>
  </si>
  <si>
    <t>2010901</t>
  </si>
  <si>
    <t>2010902</t>
  </si>
  <si>
    <t>2010903</t>
  </si>
  <si>
    <t>2010905</t>
  </si>
  <si>
    <t>2010907</t>
  </si>
  <si>
    <t>2010908</t>
  </si>
  <si>
    <t>2010909</t>
  </si>
  <si>
    <t>2010910</t>
  </si>
  <si>
    <t>2010911</t>
  </si>
  <si>
    <t>2010912</t>
  </si>
  <si>
    <t>2010950</t>
  </si>
  <si>
    <t>2010999</t>
  </si>
  <si>
    <t>20111</t>
  </si>
  <si>
    <t>2011101</t>
  </si>
  <si>
    <t>2011102</t>
  </si>
  <si>
    <t>2011103</t>
  </si>
  <si>
    <t>2011104</t>
  </si>
  <si>
    <t>2011105</t>
  </si>
  <si>
    <t>2011106</t>
  </si>
  <si>
    <t>2011150</t>
  </si>
  <si>
    <t>2011199</t>
  </si>
  <si>
    <t>20113</t>
  </si>
  <si>
    <t>2011301</t>
  </si>
  <si>
    <t>2011302</t>
  </si>
  <si>
    <t>2011303</t>
  </si>
  <si>
    <t>2011304</t>
  </si>
  <si>
    <t>2011305</t>
  </si>
  <si>
    <t>2011306</t>
  </si>
  <si>
    <t>2011307</t>
  </si>
  <si>
    <t>2011308</t>
  </si>
  <si>
    <t>2011350</t>
  </si>
  <si>
    <t>2011399</t>
  </si>
  <si>
    <t>20114</t>
  </si>
  <si>
    <t>2011401</t>
  </si>
  <si>
    <t>2011402</t>
  </si>
  <si>
    <t>2011403</t>
  </si>
  <si>
    <t>2011404</t>
  </si>
  <si>
    <t>2011405</t>
  </si>
  <si>
    <t>2011408</t>
  </si>
  <si>
    <t>2011409</t>
  </si>
  <si>
    <t>2011410</t>
  </si>
  <si>
    <t>2011411</t>
  </si>
  <si>
    <t>2011450</t>
  </si>
  <si>
    <t>2011499</t>
  </si>
  <si>
    <t>20123</t>
  </si>
  <si>
    <t>2012301</t>
  </si>
  <si>
    <t>2012302</t>
  </si>
  <si>
    <t>2012303</t>
  </si>
  <si>
    <t>2012304</t>
  </si>
  <si>
    <t>2012350</t>
  </si>
  <si>
    <t>2012399</t>
  </si>
  <si>
    <t>20125</t>
  </si>
  <si>
    <t>2012501</t>
  </si>
  <si>
    <t>2012502</t>
  </si>
  <si>
    <t>2012503</t>
  </si>
  <si>
    <t>2012504</t>
  </si>
  <si>
    <t>2012505</t>
  </si>
  <si>
    <t>2012550</t>
  </si>
  <si>
    <t>2012599</t>
  </si>
  <si>
    <t>20126</t>
  </si>
  <si>
    <t>2012601</t>
  </si>
  <si>
    <t>2012602</t>
  </si>
  <si>
    <t>2012603</t>
  </si>
  <si>
    <t>2012604</t>
  </si>
  <si>
    <t>2012699</t>
  </si>
  <si>
    <t>20128</t>
  </si>
  <si>
    <t>2012801</t>
  </si>
  <si>
    <t>2012802</t>
  </si>
  <si>
    <t>2012803</t>
  </si>
  <si>
    <t>2012804</t>
  </si>
  <si>
    <t>2012850</t>
  </si>
  <si>
    <t>2012899</t>
  </si>
  <si>
    <t>20129</t>
  </si>
  <si>
    <t>2012901</t>
  </si>
  <si>
    <t>2012902</t>
  </si>
  <si>
    <t>2012903</t>
  </si>
  <si>
    <t>2012906</t>
  </si>
  <si>
    <t>2012950</t>
  </si>
  <si>
    <t>2012999</t>
  </si>
  <si>
    <t>20131</t>
  </si>
  <si>
    <t>2013101</t>
  </si>
  <si>
    <t>2013102</t>
  </si>
  <si>
    <t>2013103</t>
  </si>
  <si>
    <t>2013105</t>
  </si>
  <si>
    <t>2013150</t>
  </si>
  <si>
    <t>2013199</t>
  </si>
  <si>
    <t>20132</t>
  </si>
  <si>
    <t>2013201</t>
  </si>
  <si>
    <t>2013202</t>
  </si>
  <si>
    <t>2013203</t>
  </si>
  <si>
    <t>2013204</t>
  </si>
  <si>
    <t>2013250</t>
  </si>
  <si>
    <t>2013299</t>
  </si>
  <si>
    <t>20133</t>
  </si>
  <si>
    <t>2013301</t>
  </si>
  <si>
    <t>2013302</t>
  </si>
  <si>
    <t>2013303</t>
  </si>
  <si>
    <t>2013304</t>
  </si>
  <si>
    <t>2013350</t>
  </si>
  <si>
    <t>2013399</t>
  </si>
  <si>
    <t>20134</t>
  </si>
  <si>
    <t>2013401</t>
  </si>
  <si>
    <t>2013402</t>
  </si>
  <si>
    <t>2013403</t>
  </si>
  <si>
    <t>2013404</t>
  </si>
  <si>
    <t>2013405</t>
  </si>
  <si>
    <t>2013450</t>
  </si>
  <si>
    <t>2013499</t>
  </si>
  <si>
    <t>20135</t>
  </si>
  <si>
    <t>2013501</t>
  </si>
  <si>
    <t>2013502</t>
  </si>
  <si>
    <t>2013503</t>
  </si>
  <si>
    <t>2013550</t>
  </si>
  <si>
    <t>2013599</t>
  </si>
  <si>
    <t>20136</t>
  </si>
  <si>
    <t>2013601</t>
  </si>
  <si>
    <t>2013602</t>
  </si>
  <si>
    <t>2013603</t>
  </si>
  <si>
    <t>2013650</t>
  </si>
  <si>
    <t>2013699</t>
  </si>
  <si>
    <t>20137</t>
  </si>
  <si>
    <t>2013701</t>
  </si>
  <si>
    <t>2013702</t>
  </si>
  <si>
    <t>2013703</t>
  </si>
  <si>
    <t>2013704</t>
  </si>
  <si>
    <t>2013750</t>
  </si>
  <si>
    <t>2013799</t>
  </si>
  <si>
    <t>20138</t>
  </si>
  <si>
    <t>2013801</t>
  </si>
  <si>
    <t>2013802</t>
  </si>
  <si>
    <t>2013803</t>
  </si>
  <si>
    <t>2013804</t>
  </si>
  <si>
    <t>2013805</t>
  </si>
  <si>
    <t>2013808</t>
  </si>
  <si>
    <t>2013810</t>
  </si>
  <si>
    <t>2013812</t>
  </si>
  <si>
    <t>2013813</t>
  </si>
  <si>
    <t>2013814</t>
  </si>
  <si>
    <t>2013815</t>
  </si>
  <si>
    <t>2013816</t>
  </si>
  <si>
    <t>2013850</t>
  </si>
  <si>
    <t>2013899</t>
  </si>
  <si>
    <t>20199</t>
  </si>
  <si>
    <t>2019901</t>
  </si>
  <si>
    <t>2019999</t>
  </si>
  <si>
    <t>202</t>
  </si>
  <si>
    <t>20201</t>
  </si>
  <si>
    <t>2020101</t>
  </si>
  <si>
    <t>2020102</t>
  </si>
  <si>
    <t>2020103</t>
  </si>
  <si>
    <t>2020104</t>
  </si>
  <si>
    <t>2020150</t>
  </si>
  <si>
    <t>2020199</t>
  </si>
  <si>
    <t>20202</t>
  </si>
  <si>
    <t>2020201</t>
  </si>
  <si>
    <t>2020202</t>
  </si>
  <si>
    <t>20203</t>
  </si>
  <si>
    <t>2020304</t>
  </si>
  <si>
    <t>2020306</t>
  </si>
  <si>
    <t>20204</t>
  </si>
  <si>
    <t>2020401</t>
  </si>
  <si>
    <t>2020402</t>
  </si>
  <si>
    <t>2020403</t>
  </si>
  <si>
    <t>2020404</t>
  </si>
  <si>
    <t>2020499</t>
  </si>
  <si>
    <t>20205</t>
  </si>
  <si>
    <t>2020503</t>
  </si>
  <si>
    <t>2020504</t>
  </si>
  <si>
    <t>2020505</t>
  </si>
  <si>
    <t>2020599</t>
  </si>
  <si>
    <t>20206</t>
  </si>
  <si>
    <t>2020601</t>
  </si>
  <si>
    <t>20207</t>
  </si>
  <si>
    <t>2020701</t>
  </si>
  <si>
    <t>2020702</t>
  </si>
  <si>
    <t>2020703</t>
  </si>
  <si>
    <t>2020799</t>
  </si>
  <si>
    <t>20208</t>
  </si>
  <si>
    <t>2020801</t>
  </si>
  <si>
    <t>2020802</t>
  </si>
  <si>
    <t>2020803</t>
  </si>
  <si>
    <t>2020850</t>
  </si>
  <si>
    <t>2020899</t>
  </si>
  <si>
    <t>20299</t>
  </si>
  <si>
    <t>2029999</t>
  </si>
  <si>
    <t>203</t>
  </si>
  <si>
    <t>20301</t>
  </si>
  <si>
    <t xml:space="preserve">    现役部队</t>
  </si>
  <si>
    <t>2030101</t>
  </si>
  <si>
    <t>20304</t>
  </si>
  <si>
    <t>2030401</t>
  </si>
  <si>
    <t>20305</t>
  </si>
  <si>
    <t>2030501</t>
  </si>
  <si>
    <t>20306</t>
  </si>
  <si>
    <t>2030601</t>
  </si>
  <si>
    <t>2030602</t>
  </si>
  <si>
    <t>2030603</t>
  </si>
  <si>
    <t>2030604</t>
  </si>
  <si>
    <t>2030605</t>
  </si>
  <si>
    <t xml:space="preserve">      国防教育</t>
  </si>
  <si>
    <t>2030606</t>
  </si>
  <si>
    <t>2030607</t>
  </si>
  <si>
    <t>2030608</t>
  </si>
  <si>
    <t>2030699</t>
  </si>
  <si>
    <t>20399</t>
  </si>
  <si>
    <t>2039999</t>
  </si>
  <si>
    <t>204</t>
  </si>
  <si>
    <t>20401</t>
  </si>
  <si>
    <t>2040101</t>
  </si>
  <si>
    <t>2040199</t>
  </si>
  <si>
    <t>20402</t>
  </si>
  <si>
    <t>2040201</t>
  </si>
  <si>
    <t>2040202</t>
  </si>
  <si>
    <t>2040203</t>
  </si>
  <si>
    <t>2040219</t>
  </si>
  <si>
    <t>2040220</t>
  </si>
  <si>
    <t>2040221</t>
  </si>
  <si>
    <t>2040222</t>
  </si>
  <si>
    <t>2040223</t>
  </si>
  <si>
    <t>2040250</t>
  </si>
  <si>
    <t>2040299</t>
  </si>
  <si>
    <t>20403</t>
  </si>
  <si>
    <t>2040301</t>
  </si>
  <si>
    <t>2040302</t>
  </si>
  <si>
    <t>2040303</t>
  </si>
  <si>
    <t>2040304</t>
  </si>
  <si>
    <t>2040350</t>
  </si>
  <si>
    <t>2040399</t>
  </si>
  <si>
    <t>20404</t>
  </si>
  <si>
    <t>2040401</t>
  </si>
  <si>
    <t>2040402</t>
  </si>
  <si>
    <t>2040403</t>
  </si>
  <si>
    <t>2040409</t>
  </si>
  <si>
    <t>2040410</t>
  </si>
  <si>
    <t>2040450</t>
  </si>
  <si>
    <t>2040499</t>
  </si>
  <si>
    <t>20405</t>
  </si>
  <si>
    <t>2040501</t>
  </si>
  <si>
    <t>2040502</t>
  </si>
  <si>
    <t>2040503</t>
  </si>
  <si>
    <t>2040504</t>
  </si>
  <si>
    <t>2040505</t>
  </si>
  <si>
    <t>2040506</t>
  </si>
  <si>
    <t>2040550</t>
  </si>
  <si>
    <t>2040599</t>
  </si>
  <si>
    <t>20406</t>
  </si>
  <si>
    <t>2040601</t>
  </si>
  <si>
    <t>2040602</t>
  </si>
  <si>
    <t>2040603</t>
  </si>
  <si>
    <t>2040604</t>
  </si>
  <si>
    <t>2040605</t>
  </si>
  <si>
    <t>2040606</t>
  </si>
  <si>
    <t>2040607</t>
  </si>
  <si>
    <t>2040608</t>
  </si>
  <si>
    <t>2040610</t>
  </si>
  <si>
    <t>2040612</t>
  </si>
  <si>
    <t xml:space="preserve">      法制建设</t>
  </si>
  <si>
    <t>2040613</t>
  </si>
  <si>
    <t>2040650</t>
  </si>
  <si>
    <t>2040699</t>
  </si>
  <si>
    <t>20407</t>
  </si>
  <si>
    <t>2040701</t>
  </si>
  <si>
    <t>2040702</t>
  </si>
  <si>
    <t>2040703</t>
  </si>
  <si>
    <t>2040704</t>
  </si>
  <si>
    <t xml:space="preserve">      犯人生活</t>
  </si>
  <si>
    <t>2040705</t>
  </si>
  <si>
    <t xml:space="preserve">      犯人改造</t>
  </si>
  <si>
    <t>2040706</t>
  </si>
  <si>
    <t>2040707</t>
  </si>
  <si>
    <t>2040750</t>
  </si>
  <si>
    <t>2040799</t>
  </si>
  <si>
    <t>20408</t>
  </si>
  <si>
    <t>2040801</t>
  </si>
  <si>
    <t>2040802</t>
  </si>
  <si>
    <t>2040803</t>
  </si>
  <si>
    <t>2040804</t>
  </si>
  <si>
    <t>2040805</t>
  </si>
  <si>
    <t>2040806</t>
  </si>
  <si>
    <t>2040807</t>
  </si>
  <si>
    <t>2040850</t>
  </si>
  <si>
    <t>2040899</t>
  </si>
  <si>
    <t>20409</t>
  </si>
  <si>
    <t>2040901</t>
  </si>
  <si>
    <t>2040902</t>
  </si>
  <si>
    <t>2040903</t>
  </si>
  <si>
    <t>2040904</t>
  </si>
  <si>
    <t>2040905</t>
  </si>
  <si>
    <t>2040950</t>
  </si>
  <si>
    <t>2040999</t>
  </si>
  <si>
    <t>20410</t>
  </si>
  <si>
    <t>2041001</t>
  </si>
  <si>
    <t>2041002</t>
  </si>
  <si>
    <t>2041006</t>
  </si>
  <si>
    <t>2041007</t>
  </si>
  <si>
    <t>2041099</t>
  </si>
  <si>
    <t>20499</t>
  </si>
  <si>
    <t>2049902</t>
  </si>
  <si>
    <t>2049999</t>
  </si>
  <si>
    <t>205</t>
  </si>
  <si>
    <t>20501</t>
  </si>
  <si>
    <t>2050101</t>
  </si>
  <si>
    <t>2050102</t>
  </si>
  <si>
    <t>2050103</t>
  </si>
  <si>
    <t>2050199</t>
  </si>
  <si>
    <t>20502</t>
  </si>
  <si>
    <t>2050201</t>
  </si>
  <si>
    <t>2050202</t>
  </si>
  <si>
    <t>2050203</t>
  </si>
  <si>
    <t>2050204</t>
  </si>
  <si>
    <t>2050205</t>
  </si>
  <si>
    <t>2050299</t>
  </si>
  <si>
    <t>20503</t>
  </si>
  <si>
    <t>2050301</t>
  </si>
  <si>
    <t>2050302</t>
  </si>
  <si>
    <t>2050303</t>
  </si>
  <si>
    <t>2050305</t>
  </si>
  <si>
    <t>2050399</t>
  </si>
  <si>
    <t>20504</t>
  </si>
  <si>
    <t>2050401</t>
  </si>
  <si>
    <t>2050402</t>
  </si>
  <si>
    <t>2050403</t>
  </si>
  <si>
    <t>2050404</t>
  </si>
  <si>
    <t>2050499</t>
  </si>
  <si>
    <t>20505</t>
  </si>
  <si>
    <t>2050501</t>
  </si>
  <si>
    <t>2050502</t>
  </si>
  <si>
    <t>2050599</t>
  </si>
  <si>
    <t>20506</t>
  </si>
  <si>
    <t>2050601</t>
  </si>
  <si>
    <t>2050602</t>
  </si>
  <si>
    <t>2050699</t>
  </si>
  <si>
    <t>20507</t>
  </si>
  <si>
    <t>2050701</t>
  </si>
  <si>
    <t>2050702</t>
  </si>
  <si>
    <t>2050799</t>
  </si>
  <si>
    <t>20508</t>
  </si>
  <si>
    <t>2050801</t>
  </si>
  <si>
    <t>2050802</t>
  </si>
  <si>
    <t>2050803</t>
  </si>
  <si>
    <t>2050804</t>
  </si>
  <si>
    <t>2050899</t>
  </si>
  <si>
    <t>20509</t>
  </si>
  <si>
    <t>2050901</t>
  </si>
  <si>
    <t>2050902</t>
  </si>
  <si>
    <t>2050903</t>
  </si>
  <si>
    <t>2050904</t>
  </si>
  <si>
    <t>2050905</t>
  </si>
  <si>
    <t>2050999</t>
  </si>
  <si>
    <t>20599</t>
  </si>
  <si>
    <t>2059999</t>
  </si>
  <si>
    <t>206</t>
  </si>
  <si>
    <t>20601</t>
  </si>
  <si>
    <t>2060101</t>
  </si>
  <si>
    <t>2060102</t>
  </si>
  <si>
    <t>2060103</t>
  </si>
  <si>
    <t>2060199</t>
  </si>
  <si>
    <t>20602</t>
  </si>
  <si>
    <t>2060201</t>
  </si>
  <si>
    <t>2060203</t>
  </si>
  <si>
    <t>2060204</t>
  </si>
  <si>
    <t>2060205</t>
  </si>
  <si>
    <t>2060206</t>
  </si>
  <si>
    <t>2060207</t>
  </si>
  <si>
    <t>2060208</t>
  </si>
  <si>
    <t>2060299</t>
  </si>
  <si>
    <t>20603</t>
  </si>
  <si>
    <t>2060301</t>
  </si>
  <si>
    <t>2060302</t>
  </si>
  <si>
    <t>2060303</t>
  </si>
  <si>
    <t>2060304</t>
  </si>
  <si>
    <t>2060399</t>
  </si>
  <si>
    <t>20604</t>
  </si>
  <si>
    <t>2060401</t>
  </si>
  <si>
    <t>2060404</t>
  </si>
  <si>
    <t>2060405</t>
  </si>
  <si>
    <t>2060499</t>
  </si>
  <si>
    <t>20605</t>
  </si>
  <si>
    <t>2060501</t>
  </si>
  <si>
    <t>2060502</t>
  </si>
  <si>
    <t>2060503</t>
  </si>
  <si>
    <t>2060599</t>
  </si>
  <si>
    <t>20606</t>
  </si>
  <si>
    <t>2060601</t>
  </si>
  <si>
    <t>2060602</t>
  </si>
  <si>
    <t>2060603</t>
  </si>
  <si>
    <t>2060699</t>
  </si>
  <si>
    <t>20607</t>
  </si>
  <si>
    <t>2060701</t>
  </si>
  <si>
    <t>2060702</t>
  </si>
  <si>
    <t>2060703</t>
  </si>
  <si>
    <t>2060704</t>
  </si>
  <si>
    <t>2060705</t>
  </si>
  <si>
    <t>2060799</t>
  </si>
  <si>
    <t>20608</t>
  </si>
  <si>
    <t>2060801</t>
  </si>
  <si>
    <t>2060802</t>
  </si>
  <si>
    <t>2060899</t>
  </si>
  <si>
    <t>20609</t>
  </si>
  <si>
    <t>2060901</t>
  </si>
  <si>
    <t>2060902</t>
  </si>
  <si>
    <t>2060999</t>
  </si>
  <si>
    <t>20699</t>
  </si>
  <si>
    <t>2069901</t>
  </si>
  <si>
    <t>2069902</t>
  </si>
  <si>
    <t>2069903</t>
  </si>
  <si>
    <t>2069999</t>
  </si>
  <si>
    <t>207</t>
  </si>
  <si>
    <t>20701</t>
  </si>
  <si>
    <t>2070101</t>
  </si>
  <si>
    <t>2070102</t>
  </si>
  <si>
    <t>2070103</t>
  </si>
  <si>
    <t>2070104</t>
  </si>
  <si>
    <t>2070105</t>
  </si>
  <si>
    <t>2070106</t>
  </si>
  <si>
    <t>2070107</t>
  </si>
  <si>
    <t>2070108</t>
  </si>
  <si>
    <t>2070109</t>
  </si>
  <si>
    <t>2070110</t>
  </si>
  <si>
    <t>2070111</t>
  </si>
  <si>
    <t>2070112</t>
  </si>
  <si>
    <t>2070113</t>
  </si>
  <si>
    <t>2070114</t>
  </si>
  <si>
    <t>2070199</t>
  </si>
  <si>
    <t>20702</t>
  </si>
  <si>
    <t>2070201</t>
  </si>
  <si>
    <t>2070202</t>
  </si>
  <si>
    <t>2070203</t>
  </si>
  <si>
    <t>2070204</t>
  </si>
  <si>
    <t>2070205</t>
  </si>
  <si>
    <t>2070206</t>
  </si>
  <si>
    <t>2070299</t>
  </si>
  <si>
    <t>20703</t>
  </si>
  <si>
    <t>2070301</t>
  </si>
  <si>
    <t>2070302</t>
  </si>
  <si>
    <t>2070303</t>
  </si>
  <si>
    <t>2070304</t>
  </si>
  <si>
    <t>2070305</t>
  </si>
  <si>
    <t>2070306</t>
  </si>
  <si>
    <t>2070307</t>
  </si>
  <si>
    <t>2070308</t>
  </si>
  <si>
    <t>2070309</t>
  </si>
  <si>
    <t>2070399</t>
  </si>
  <si>
    <t>20706</t>
  </si>
  <si>
    <t>2070601</t>
  </si>
  <si>
    <t>2070602</t>
  </si>
  <si>
    <t>2070603</t>
  </si>
  <si>
    <t>2070604</t>
  </si>
  <si>
    <t>2070605</t>
  </si>
  <si>
    <t>2070606</t>
  </si>
  <si>
    <t>2070607</t>
  </si>
  <si>
    <t>2070699</t>
  </si>
  <si>
    <t>20708</t>
  </si>
  <si>
    <t>2070801</t>
  </si>
  <si>
    <t>2070802</t>
  </si>
  <si>
    <t>2070803</t>
  </si>
  <si>
    <t>2070806</t>
  </si>
  <si>
    <t>2070807</t>
  </si>
  <si>
    <t>2070808</t>
  </si>
  <si>
    <t>2070899</t>
  </si>
  <si>
    <t>20799</t>
  </si>
  <si>
    <t>2079902</t>
  </si>
  <si>
    <t>2079903</t>
  </si>
  <si>
    <t>2079999</t>
  </si>
  <si>
    <t>208</t>
  </si>
  <si>
    <t>20801</t>
  </si>
  <si>
    <t>2080101</t>
  </si>
  <si>
    <t>2080102</t>
  </si>
  <si>
    <t>2080103</t>
  </si>
  <si>
    <t>2080104</t>
  </si>
  <si>
    <t>2080105</t>
  </si>
  <si>
    <t>2080106</t>
  </si>
  <si>
    <t>2080107</t>
  </si>
  <si>
    <t>2080108</t>
  </si>
  <si>
    <t>2080109</t>
  </si>
  <si>
    <t>2080110</t>
  </si>
  <si>
    <t>2080111</t>
  </si>
  <si>
    <t>2080112</t>
  </si>
  <si>
    <t>2080113</t>
  </si>
  <si>
    <t>2080114</t>
  </si>
  <si>
    <t>2080115</t>
  </si>
  <si>
    <t>2080116</t>
  </si>
  <si>
    <t>2080150</t>
  </si>
  <si>
    <t>2080199</t>
  </si>
  <si>
    <t>20802</t>
  </si>
  <si>
    <t>2080201</t>
  </si>
  <si>
    <t>2080202</t>
  </si>
  <si>
    <t>2080203</t>
  </si>
  <si>
    <t>2080206</t>
  </si>
  <si>
    <t>2080207</t>
  </si>
  <si>
    <t>2080208</t>
  </si>
  <si>
    <t>2080299</t>
  </si>
  <si>
    <t>20804</t>
  </si>
  <si>
    <t>2080402</t>
  </si>
  <si>
    <t>20805</t>
  </si>
  <si>
    <t>2080501</t>
  </si>
  <si>
    <t>2080502</t>
  </si>
  <si>
    <t>2080503</t>
  </si>
  <si>
    <t>2080505</t>
  </si>
  <si>
    <t>2080506</t>
  </si>
  <si>
    <t>2080507</t>
  </si>
  <si>
    <t>2080508</t>
  </si>
  <si>
    <t>2080599</t>
  </si>
  <si>
    <t>20806</t>
  </si>
  <si>
    <t>2080601</t>
  </si>
  <si>
    <t>2080602</t>
  </si>
  <si>
    <t>2080699</t>
  </si>
  <si>
    <t>20807</t>
  </si>
  <si>
    <t>2080701</t>
  </si>
  <si>
    <t>2080702</t>
  </si>
  <si>
    <t>2080704</t>
  </si>
  <si>
    <t>2080705</t>
  </si>
  <si>
    <t>2080709</t>
  </si>
  <si>
    <t>2080711</t>
  </si>
  <si>
    <t>2080712</t>
  </si>
  <si>
    <t>2080713</t>
  </si>
  <si>
    <t>2080799</t>
  </si>
  <si>
    <t>20808</t>
  </si>
  <si>
    <t>2080801</t>
  </si>
  <si>
    <t>2080802</t>
  </si>
  <si>
    <t>2080803</t>
  </si>
  <si>
    <t>2080804</t>
  </si>
  <si>
    <t xml:space="preserve">      优抚事业单位支出</t>
  </si>
  <si>
    <t>2080805</t>
  </si>
  <si>
    <t>2080806</t>
  </si>
  <si>
    <t>2080899</t>
  </si>
  <si>
    <t>20809</t>
  </si>
  <si>
    <t>2080901</t>
  </si>
  <si>
    <t>2080902</t>
  </si>
  <si>
    <t>2080903</t>
  </si>
  <si>
    <t>2080904</t>
  </si>
  <si>
    <t>2080905</t>
  </si>
  <si>
    <t>2080999</t>
  </si>
  <si>
    <t>20810</t>
  </si>
  <si>
    <t>2081001</t>
  </si>
  <si>
    <t>2081002</t>
  </si>
  <si>
    <t>2081003</t>
  </si>
  <si>
    <t>2081004</t>
  </si>
  <si>
    <t>2081005</t>
  </si>
  <si>
    <t>2081006</t>
  </si>
  <si>
    <t>2081099</t>
  </si>
  <si>
    <t>20811</t>
  </si>
  <si>
    <t>2081101</t>
  </si>
  <si>
    <t>2081102</t>
  </si>
  <si>
    <t>2081103</t>
  </si>
  <si>
    <t>2081104</t>
  </si>
  <si>
    <t>2081105</t>
  </si>
  <si>
    <t xml:space="preserve">      残疾人就业和扶贫</t>
  </si>
  <si>
    <t>2081106</t>
  </si>
  <si>
    <t>2081107</t>
  </si>
  <si>
    <t>2081199</t>
  </si>
  <si>
    <t>20816</t>
  </si>
  <si>
    <t>2081601</t>
  </si>
  <si>
    <t>2081602</t>
  </si>
  <si>
    <t>2081603</t>
  </si>
  <si>
    <t>2081699</t>
  </si>
  <si>
    <t>20819</t>
  </si>
  <si>
    <t>2081901</t>
  </si>
  <si>
    <t>2081902</t>
  </si>
  <si>
    <t>20820</t>
  </si>
  <si>
    <t>2082001</t>
  </si>
  <si>
    <t>2082002</t>
  </si>
  <si>
    <t>20821</t>
  </si>
  <si>
    <t>2082101</t>
  </si>
  <si>
    <t>2082102</t>
  </si>
  <si>
    <t>20824</t>
  </si>
  <si>
    <t>2082401</t>
  </si>
  <si>
    <t>2082402</t>
  </si>
  <si>
    <t>20825</t>
  </si>
  <si>
    <t>2082501</t>
  </si>
  <si>
    <t>2082502</t>
  </si>
  <si>
    <t>20826</t>
  </si>
  <si>
    <t>2082601</t>
  </si>
  <si>
    <t>2082602</t>
  </si>
  <si>
    <t>2082699</t>
  </si>
  <si>
    <t>20827</t>
  </si>
  <si>
    <t>2082701</t>
  </si>
  <si>
    <t>2082702</t>
  </si>
  <si>
    <t>2082799</t>
  </si>
  <si>
    <t>20828</t>
  </si>
  <si>
    <t>2082801</t>
  </si>
  <si>
    <t>2082802</t>
  </si>
  <si>
    <t>2082803</t>
  </si>
  <si>
    <t>2082804</t>
  </si>
  <si>
    <t>2082805</t>
  </si>
  <si>
    <t xml:space="preserve">      部队供应</t>
  </si>
  <si>
    <t>2082850</t>
  </si>
  <si>
    <t>2082899</t>
  </si>
  <si>
    <t>20830</t>
  </si>
  <si>
    <t>2083001</t>
  </si>
  <si>
    <t>2083099</t>
  </si>
  <si>
    <t>20899</t>
  </si>
  <si>
    <t>2089999</t>
  </si>
  <si>
    <t>210</t>
  </si>
  <si>
    <t>21001</t>
  </si>
  <si>
    <t>2100101</t>
  </si>
  <si>
    <t>2100102</t>
  </si>
  <si>
    <t>2100103</t>
  </si>
  <si>
    <t>2100199</t>
  </si>
  <si>
    <t>21002</t>
  </si>
  <si>
    <t>2100201</t>
  </si>
  <si>
    <t>2100202</t>
  </si>
  <si>
    <t>2100203</t>
  </si>
  <si>
    <t>2100204</t>
  </si>
  <si>
    <t>2100205</t>
  </si>
  <si>
    <t>2100206</t>
  </si>
  <si>
    <t>2100207</t>
  </si>
  <si>
    <t>2100208</t>
  </si>
  <si>
    <t>2100209</t>
  </si>
  <si>
    <t>2100210</t>
  </si>
  <si>
    <t>2100211</t>
  </si>
  <si>
    <t>2100212</t>
  </si>
  <si>
    <t>2100299</t>
  </si>
  <si>
    <t>21003</t>
  </si>
  <si>
    <t>2100301</t>
  </si>
  <si>
    <t>2100302</t>
  </si>
  <si>
    <t>2100399</t>
  </si>
  <si>
    <t>21004</t>
  </si>
  <si>
    <t>2100401</t>
  </si>
  <si>
    <t>2100402</t>
  </si>
  <si>
    <t>2100403</t>
  </si>
  <si>
    <t>2100404</t>
  </si>
  <si>
    <t>2100405</t>
  </si>
  <si>
    <t>2100406</t>
  </si>
  <si>
    <t>2100407</t>
  </si>
  <si>
    <t>2100408</t>
  </si>
  <si>
    <t>2100409</t>
  </si>
  <si>
    <t>2100410</t>
  </si>
  <si>
    <t>2100499</t>
  </si>
  <si>
    <t>21006</t>
  </si>
  <si>
    <t>2100601</t>
  </si>
  <si>
    <t>2100699</t>
  </si>
  <si>
    <t>21007</t>
  </si>
  <si>
    <t>2100716</t>
  </si>
  <si>
    <t>2100717</t>
  </si>
  <si>
    <t>2100799</t>
  </si>
  <si>
    <t>21011</t>
  </si>
  <si>
    <t>2101101</t>
  </si>
  <si>
    <t>2101102</t>
  </si>
  <si>
    <t>2101103</t>
  </si>
  <si>
    <t>2101199</t>
  </si>
  <si>
    <t>21012</t>
  </si>
  <si>
    <t>2101201</t>
  </si>
  <si>
    <t>2101202</t>
  </si>
  <si>
    <t>2101299</t>
  </si>
  <si>
    <t>21013</t>
  </si>
  <si>
    <t>2101301</t>
  </si>
  <si>
    <t>2101302</t>
  </si>
  <si>
    <t>2101399</t>
  </si>
  <si>
    <t>21014</t>
  </si>
  <si>
    <t>2101401</t>
  </si>
  <si>
    <t>2101499</t>
  </si>
  <si>
    <t>21015</t>
  </si>
  <si>
    <t>2101501</t>
  </si>
  <si>
    <t>2101502</t>
  </si>
  <si>
    <t>2101503</t>
  </si>
  <si>
    <t>2101504</t>
  </si>
  <si>
    <t>2101505</t>
  </si>
  <si>
    <t>2101506</t>
  </si>
  <si>
    <t>2101550</t>
  </si>
  <si>
    <t>2101599</t>
  </si>
  <si>
    <t>21016</t>
  </si>
  <si>
    <t>2101601</t>
  </si>
  <si>
    <t>21099</t>
  </si>
  <si>
    <t>2109999</t>
  </si>
  <si>
    <t>211</t>
  </si>
  <si>
    <t>21101</t>
  </si>
  <si>
    <t>2110101</t>
  </si>
  <si>
    <t>2110102</t>
  </si>
  <si>
    <t>2110103</t>
  </si>
  <si>
    <t>2110104</t>
  </si>
  <si>
    <t>2110105</t>
  </si>
  <si>
    <t>2110106</t>
  </si>
  <si>
    <t>2110107</t>
  </si>
  <si>
    <t>2110108</t>
  </si>
  <si>
    <t>2110199</t>
  </si>
  <si>
    <t>21102</t>
  </si>
  <si>
    <t>2110203</t>
  </si>
  <si>
    <t>2110204</t>
  </si>
  <si>
    <t>2110299</t>
  </si>
  <si>
    <t>21103</t>
  </si>
  <si>
    <t>2110301</t>
  </si>
  <si>
    <t>2110302</t>
  </si>
  <si>
    <t>2110303</t>
  </si>
  <si>
    <t>2110304</t>
  </si>
  <si>
    <t>2110305</t>
  </si>
  <si>
    <t>2110306</t>
  </si>
  <si>
    <t>2110307</t>
  </si>
  <si>
    <t>2110399</t>
  </si>
  <si>
    <t>21104</t>
  </si>
  <si>
    <t>2110401</t>
  </si>
  <si>
    <t>2110402</t>
  </si>
  <si>
    <t>2110404</t>
  </si>
  <si>
    <t>2110499</t>
  </si>
  <si>
    <t>21105</t>
  </si>
  <si>
    <t>2110501</t>
  </si>
  <si>
    <t>2110502</t>
  </si>
  <si>
    <t>2110503</t>
  </si>
  <si>
    <t>2110506</t>
  </si>
  <si>
    <t>2110507</t>
  </si>
  <si>
    <t>2110599</t>
  </si>
  <si>
    <t>21106</t>
  </si>
  <si>
    <t>2110602</t>
  </si>
  <si>
    <t>2110603</t>
  </si>
  <si>
    <t>2110604</t>
  </si>
  <si>
    <t>2110605</t>
  </si>
  <si>
    <t>2110699</t>
  </si>
  <si>
    <t>21107</t>
  </si>
  <si>
    <t>2110704</t>
  </si>
  <si>
    <t>2110799</t>
  </si>
  <si>
    <t>21108</t>
  </si>
  <si>
    <t>2110804</t>
  </si>
  <si>
    <t>2110899</t>
  </si>
  <si>
    <t>21109</t>
  </si>
  <si>
    <t>2110901</t>
  </si>
  <si>
    <t>21110</t>
  </si>
  <si>
    <t>2111001</t>
  </si>
  <si>
    <t>21111</t>
  </si>
  <si>
    <t>2111101</t>
  </si>
  <si>
    <t>2111102</t>
  </si>
  <si>
    <t>2111103</t>
  </si>
  <si>
    <t>2111104</t>
  </si>
  <si>
    <t>2111199</t>
  </si>
  <si>
    <t>21112</t>
  </si>
  <si>
    <t>2111201</t>
  </si>
  <si>
    <t>21113</t>
  </si>
  <si>
    <t>2111301</t>
  </si>
  <si>
    <t>21114</t>
  </si>
  <si>
    <t>2111401</t>
  </si>
  <si>
    <t>2111402</t>
  </si>
  <si>
    <t>2111403</t>
  </si>
  <si>
    <t>2111404</t>
  </si>
  <si>
    <t xml:space="preserve">      能源预测预警</t>
  </si>
  <si>
    <t>2111405</t>
  </si>
  <si>
    <t xml:space="preserve">      能源战略规划与实施</t>
  </si>
  <si>
    <t>2111406</t>
  </si>
  <si>
    <t>2111407</t>
  </si>
  <si>
    <t>2111408</t>
  </si>
  <si>
    <t>2111409</t>
  </si>
  <si>
    <t xml:space="preserve">      石油储备发展管理</t>
  </si>
  <si>
    <t>2111410</t>
  </si>
  <si>
    <t xml:space="preserve">      能源调查</t>
  </si>
  <si>
    <t>2111411</t>
  </si>
  <si>
    <t>2111413</t>
  </si>
  <si>
    <t>2111450</t>
  </si>
  <si>
    <t>2111499</t>
  </si>
  <si>
    <t>21199</t>
  </si>
  <si>
    <t>2119999</t>
  </si>
  <si>
    <t>212</t>
  </si>
  <si>
    <t>21201</t>
  </si>
  <si>
    <t>2120101</t>
  </si>
  <si>
    <t>2120102</t>
  </si>
  <si>
    <t>2120103</t>
  </si>
  <si>
    <t>2120104</t>
  </si>
  <si>
    <t>2120105</t>
  </si>
  <si>
    <t>2120106</t>
  </si>
  <si>
    <t>2120107</t>
  </si>
  <si>
    <t>2120109</t>
  </si>
  <si>
    <t>2120110</t>
  </si>
  <si>
    <t>2120199</t>
  </si>
  <si>
    <t>21202</t>
  </si>
  <si>
    <t>2120201</t>
  </si>
  <si>
    <t>21203</t>
  </si>
  <si>
    <t>2120303</t>
  </si>
  <si>
    <t>2120399</t>
  </si>
  <si>
    <t>21205</t>
  </si>
  <si>
    <t>2120501</t>
  </si>
  <si>
    <t>21206</t>
  </si>
  <si>
    <t>2120601</t>
  </si>
  <si>
    <t>21299</t>
  </si>
  <si>
    <t>2129999</t>
  </si>
  <si>
    <t>213</t>
  </si>
  <si>
    <t>21301</t>
  </si>
  <si>
    <t>2130101</t>
  </si>
  <si>
    <t>2130102</t>
  </si>
  <si>
    <t>2130103</t>
  </si>
  <si>
    <t>2130104</t>
  </si>
  <si>
    <t>2130105</t>
  </si>
  <si>
    <t>2130106</t>
  </si>
  <si>
    <t>2130108</t>
  </si>
  <si>
    <t>2130109</t>
  </si>
  <si>
    <t>2130110</t>
  </si>
  <si>
    <t>2130111</t>
  </si>
  <si>
    <t>2130112</t>
  </si>
  <si>
    <t>2130114</t>
  </si>
  <si>
    <t>2130119</t>
  </si>
  <si>
    <t>2130120</t>
  </si>
  <si>
    <t>2130121</t>
  </si>
  <si>
    <t>2130122</t>
  </si>
  <si>
    <t>2130124</t>
  </si>
  <si>
    <t>2130125</t>
  </si>
  <si>
    <t>2130126</t>
  </si>
  <si>
    <t>2130135</t>
  </si>
  <si>
    <t>2130142</t>
  </si>
  <si>
    <t>2130148</t>
  </si>
  <si>
    <t xml:space="preserve">      成品油价格改革对渔业的补贴</t>
  </si>
  <si>
    <t>2130152</t>
  </si>
  <si>
    <t>2130153</t>
  </si>
  <si>
    <t>2130199</t>
  </si>
  <si>
    <t>21302</t>
  </si>
  <si>
    <t>2130201</t>
  </si>
  <si>
    <t>2130202</t>
  </si>
  <si>
    <t>2130203</t>
  </si>
  <si>
    <t>2130204</t>
  </si>
  <si>
    <t>2130205</t>
  </si>
  <si>
    <t>2130206</t>
  </si>
  <si>
    <t>2130207</t>
  </si>
  <si>
    <t>2130209</t>
  </si>
  <si>
    <t>2130210</t>
  </si>
  <si>
    <t xml:space="preserve">      自然保护区等管理</t>
  </si>
  <si>
    <t>2130211</t>
  </si>
  <si>
    <t>2130212</t>
  </si>
  <si>
    <t>2130213</t>
  </si>
  <si>
    <t>2130217</t>
  </si>
  <si>
    <t>2130220</t>
  </si>
  <si>
    <t>2130221</t>
  </si>
  <si>
    <t>2130223</t>
  </si>
  <si>
    <t>2130226</t>
  </si>
  <si>
    <t>2130227</t>
  </si>
  <si>
    <t>2130232</t>
  </si>
  <si>
    <t xml:space="preserve">      成品油价格改革对林业的补贴</t>
  </si>
  <si>
    <t>2130234</t>
  </si>
  <si>
    <t>2130235</t>
  </si>
  <si>
    <t xml:space="preserve">      国家公园</t>
  </si>
  <si>
    <t>2130236</t>
  </si>
  <si>
    <t>2130237</t>
  </si>
  <si>
    <t>2130299</t>
  </si>
  <si>
    <t>21303</t>
  </si>
  <si>
    <t>2130301</t>
  </si>
  <si>
    <t>2130302</t>
  </si>
  <si>
    <t>2130303</t>
  </si>
  <si>
    <t>2130304</t>
  </si>
  <si>
    <t>2130305</t>
  </si>
  <si>
    <t>2130306</t>
  </si>
  <si>
    <t>2130307</t>
  </si>
  <si>
    <t>2130308</t>
  </si>
  <si>
    <t>2130309</t>
  </si>
  <si>
    <t>2130310</t>
  </si>
  <si>
    <t>2130311</t>
  </si>
  <si>
    <t>2130312</t>
  </si>
  <si>
    <t>2130313</t>
  </si>
  <si>
    <t>2130314</t>
  </si>
  <si>
    <t>2130315</t>
  </si>
  <si>
    <t>2130316</t>
  </si>
  <si>
    <t>2130317</t>
  </si>
  <si>
    <t>2130318</t>
  </si>
  <si>
    <t>2130319</t>
  </si>
  <si>
    <t>2130321</t>
  </si>
  <si>
    <t>2130322</t>
  </si>
  <si>
    <t>2130333</t>
  </si>
  <si>
    <t>2130334</t>
  </si>
  <si>
    <t>2130335</t>
  </si>
  <si>
    <t>2130336</t>
  </si>
  <si>
    <t>2130337</t>
  </si>
  <si>
    <t>2130399</t>
  </si>
  <si>
    <t>21305</t>
  </si>
  <si>
    <t xml:space="preserve">    扶贫</t>
  </si>
  <si>
    <t>2130501</t>
  </si>
  <si>
    <t>2130502</t>
  </si>
  <si>
    <t>2130503</t>
  </si>
  <si>
    <t>2130504</t>
  </si>
  <si>
    <t>2130505</t>
  </si>
  <si>
    <t>2130506</t>
  </si>
  <si>
    <t>2130507</t>
  </si>
  <si>
    <t xml:space="preserve">      扶贫贷款奖补和贴息</t>
  </si>
  <si>
    <t>2130508</t>
  </si>
  <si>
    <t>2130550</t>
  </si>
  <si>
    <t xml:space="preserve">      扶贫事业机构</t>
  </si>
  <si>
    <t>2130599</t>
  </si>
  <si>
    <t xml:space="preserve">      其他扶贫支出</t>
  </si>
  <si>
    <t>21307</t>
  </si>
  <si>
    <t>2130701</t>
  </si>
  <si>
    <t>2130704</t>
  </si>
  <si>
    <t>2130706</t>
  </si>
  <si>
    <t>2130707</t>
  </si>
  <si>
    <t>2130799</t>
  </si>
  <si>
    <t>21308</t>
  </si>
  <si>
    <t>2130801</t>
  </si>
  <si>
    <t>2130802</t>
  </si>
  <si>
    <t xml:space="preserve">      涉农贷款增量奖励</t>
  </si>
  <si>
    <t>2130803</t>
  </si>
  <si>
    <t>2130804</t>
  </si>
  <si>
    <t xml:space="preserve">      创业担保贷款贴息</t>
  </si>
  <si>
    <t>2130805</t>
  </si>
  <si>
    <t>2130899</t>
  </si>
  <si>
    <t>21309</t>
  </si>
  <si>
    <t>2130901</t>
  </si>
  <si>
    <t>2130999</t>
  </si>
  <si>
    <t>21399</t>
  </si>
  <si>
    <t>2139901</t>
  </si>
  <si>
    <t>2139999</t>
  </si>
  <si>
    <t>214</t>
  </si>
  <si>
    <t>21401</t>
  </si>
  <si>
    <t>2140101</t>
  </si>
  <si>
    <t>2140102</t>
  </si>
  <si>
    <t>2140103</t>
  </si>
  <si>
    <t>2140104</t>
  </si>
  <si>
    <t>2140106</t>
  </si>
  <si>
    <t>2140109</t>
  </si>
  <si>
    <t>2140110</t>
  </si>
  <si>
    <t>2140111</t>
  </si>
  <si>
    <t>2140112</t>
  </si>
  <si>
    <t>2140114</t>
  </si>
  <si>
    <t>2140122</t>
  </si>
  <si>
    <t>2140123</t>
  </si>
  <si>
    <t>2140127</t>
  </si>
  <si>
    <t>2140128</t>
  </si>
  <si>
    <t>2140129</t>
  </si>
  <si>
    <t>2140130</t>
  </si>
  <si>
    <t>2140131</t>
  </si>
  <si>
    <t>2140133</t>
  </si>
  <si>
    <t>2140136</t>
  </si>
  <si>
    <t>2140138</t>
  </si>
  <si>
    <t>2140139</t>
  </si>
  <si>
    <t xml:space="preserve">      取消政府还贷二级公路收费专项支出</t>
  </si>
  <si>
    <t>2140199</t>
  </si>
  <si>
    <t>21402</t>
  </si>
  <si>
    <t>2140201</t>
  </si>
  <si>
    <t>2140202</t>
  </si>
  <si>
    <t>2140203</t>
  </si>
  <si>
    <t>2140204</t>
  </si>
  <si>
    <t>2140205</t>
  </si>
  <si>
    <t>2140206</t>
  </si>
  <si>
    <t>2140207</t>
  </si>
  <si>
    <t>2140208</t>
  </si>
  <si>
    <t>2140299</t>
  </si>
  <si>
    <t>21403</t>
  </si>
  <si>
    <t>2140301</t>
  </si>
  <si>
    <t>2140302</t>
  </si>
  <si>
    <t>2140303</t>
  </si>
  <si>
    <t>2140304</t>
  </si>
  <si>
    <t>2140305</t>
  </si>
  <si>
    <t>2140306</t>
  </si>
  <si>
    <t>2140307</t>
  </si>
  <si>
    <t>2140308</t>
  </si>
  <si>
    <t>2140399</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</si>
  <si>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</si>
  <si>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</si>
  <si>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</si>
  <si>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</si>
  <si>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</si>
  <si>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</si>
  <si>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</si>
  <si>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</si>
  <si>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</si>
  <si>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</si>
  <si>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</si>
  <si>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2140501</t>
  </si>
  <si>
    <t>2140502</t>
  </si>
  <si>
    <t>2140503</t>
  </si>
  <si>
    <t>2140504</t>
  </si>
  <si>
    <t>2140505</t>
  </si>
  <si>
    <t>2140599</t>
  </si>
  <si>
    <t>21406</t>
  </si>
  <si>
    <t>2140601</t>
  </si>
  <si>
    <t>2140602</t>
  </si>
  <si>
    <t>2140603</t>
  </si>
  <si>
    <t>2140699</t>
  </si>
  <si>
    <t>21499</t>
  </si>
  <si>
    <t>2149901</t>
  </si>
  <si>
    <t>2149999</t>
  </si>
  <si>
    <t>215</t>
  </si>
  <si>
    <t>21501</t>
  </si>
  <si>
    <t>2150101</t>
  </si>
  <si>
    <t>2150102</t>
  </si>
  <si>
    <t>2150103</t>
  </si>
  <si>
    <t>2150104</t>
  </si>
  <si>
    <t>2150105</t>
  </si>
  <si>
    <t>2150106</t>
  </si>
  <si>
    <t>2150107</t>
  </si>
  <si>
    <t>2150108</t>
  </si>
  <si>
    <t>2150199</t>
  </si>
  <si>
    <t>21502</t>
  </si>
  <si>
    <t>2150201</t>
  </si>
  <si>
    <t>2150202</t>
  </si>
  <si>
    <t>2150203</t>
  </si>
  <si>
    <t>2150204</t>
  </si>
  <si>
    <t>2150205</t>
  </si>
  <si>
    <t>2150206</t>
  </si>
  <si>
    <t>2150207</t>
  </si>
  <si>
    <t>2150208</t>
  </si>
  <si>
    <t>2150209</t>
  </si>
  <si>
    <t>2150210</t>
  </si>
  <si>
    <t>2150212</t>
  </si>
  <si>
    <t>2150213</t>
  </si>
  <si>
    <t>2150214</t>
  </si>
  <si>
    <t>2150215</t>
  </si>
  <si>
    <t>2150299</t>
  </si>
  <si>
    <t>21503</t>
  </si>
  <si>
    <t>2150301</t>
  </si>
  <si>
    <t>2150302</t>
  </si>
  <si>
    <t>2150303</t>
  </si>
  <si>
    <t>2150399</t>
  </si>
  <si>
    <t>21505</t>
  </si>
  <si>
    <t>2150501</t>
  </si>
  <si>
    <t>2150502</t>
  </si>
  <si>
    <t>2150503</t>
  </si>
  <si>
    <t>2150505</t>
  </si>
  <si>
    <t>2150507</t>
  </si>
  <si>
    <t>2150508</t>
  </si>
  <si>
    <t>2150516</t>
  </si>
  <si>
    <t>2150517</t>
  </si>
  <si>
    <t>2150550</t>
  </si>
  <si>
    <t>2150599</t>
  </si>
  <si>
    <t>21507</t>
  </si>
  <si>
    <t>2150701</t>
  </si>
  <si>
    <t>2150702</t>
  </si>
  <si>
    <t>2150703</t>
  </si>
  <si>
    <t>2150704</t>
  </si>
  <si>
    <t>2150705</t>
  </si>
  <si>
    <t>2150799</t>
  </si>
  <si>
    <t>21508</t>
  </si>
  <si>
    <t>2150801</t>
  </si>
  <si>
    <t>2150802</t>
  </si>
  <si>
    <t>2150803</t>
  </si>
  <si>
    <t>2150804</t>
  </si>
  <si>
    <t>2150805</t>
  </si>
  <si>
    <t>2150806</t>
  </si>
  <si>
    <t>2150899</t>
  </si>
  <si>
    <t>21599</t>
  </si>
  <si>
    <t>2159901</t>
  </si>
  <si>
    <t>2159904</t>
  </si>
  <si>
    <t>2159905</t>
  </si>
  <si>
    <t>2159906</t>
  </si>
  <si>
    <t>2159999</t>
  </si>
  <si>
    <t>216</t>
  </si>
  <si>
    <t>21602</t>
  </si>
  <si>
    <t>2160201</t>
  </si>
  <si>
    <t>2160202</t>
  </si>
  <si>
    <t>2160203</t>
  </si>
  <si>
    <t>2160216</t>
  </si>
  <si>
    <t>2160217</t>
  </si>
  <si>
    <t>2160218</t>
  </si>
  <si>
    <t>2160219</t>
  </si>
  <si>
    <t>2160250</t>
  </si>
  <si>
    <t>2160299</t>
  </si>
  <si>
    <t>21606</t>
  </si>
  <si>
    <t>2160601</t>
  </si>
  <si>
    <t>2160602</t>
  </si>
  <si>
    <t>2160603</t>
  </si>
  <si>
    <t>2160607</t>
  </si>
  <si>
    <t>2160699</t>
  </si>
  <si>
    <t>21699</t>
  </si>
  <si>
    <t>2169901</t>
  </si>
  <si>
    <t>2169999</t>
  </si>
  <si>
    <t>217</t>
  </si>
  <si>
    <t>21701</t>
  </si>
  <si>
    <t>2170101</t>
  </si>
  <si>
    <t>2170102</t>
  </si>
  <si>
    <t>2170103</t>
  </si>
  <si>
    <t>2170104</t>
  </si>
  <si>
    <t>2170150</t>
  </si>
  <si>
    <t>2170199</t>
  </si>
  <si>
    <t>21702</t>
  </si>
  <si>
    <t>2170201</t>
  </si>
  <si>
    <t>2170202</t>
  </si>
  <si>
    <t>2170203</t>
  </si>
  <si>
    <t>2170204</t>
  </si>
  <si>
    <t>2170205</t>
  </si>
  <si>
    <t>2170206</t>
  </si>
  <si>
    <t>2170207</t>
  </si>
  <si>
    <t>2170208</t>
  </si>
  <si>
    <t>2170299</t>
  </si>
  <si>
    <t>21703</t>
  </si>
  <si>
    <t>2170301</t>
  </si>
  <si>
    <t>2170302</t>
  </si>
  <si>
    <t>2170303</t>
  </si>
  <si>
    <t>2170304</t>
  </si>
  <si>
    <t>2170399</t>
  </si>
  <si>
    <t>21704</t>
  </si>
  <si>
    <t>2170401</t>
  </si>
  <si>
    <t>2170499</t>
  </si>
  <si>
    <t>21799</t>
  </si>
  <si>
    <t>2179902</t>
  </si>
  <si>
    <t>2179999</t>
  </si>
  <si>
    <t>219</t>
  </si>
  <si>
    <t>21901</t>
  </si>
  <si>
    <t>21902</t>
  </si>
  <si>
    <t>21903</t>
  </si>
  <si>
    <t xml:space="preserve">    文化体育与传媒</t>
  </si>
  <si>
    <t>21904</t>
  </si>
  <si>
    <t xml:space="preserve">    医疗卫生</t>
  </si>
  <si>
    <t>21905</t>
  </si>
  <si>
    <t>21906</t>
  </si>
  <si>
    <t xml:space="preserve">    农业</t>
  </si>
  <si>
    <t>21907</t>
  </si>
  <si>
    <t>21908</t>
  </si>
  <si>
    <t>21999</t>
  </si>
  <si>
    <t>220</t>
  </si>
  <si>
    <t>22001</t>
  </si>
  <si>
    <t>2200101</t>
  </si>
  <si>
    <t>2200102</t>
  </si>
  <si>
    <t>2200103</t>
  </si>
  <si>
    <t>2200104</t>
  </si>
  <si>
    <t>2200106</t>
  </si>
  <si>
    <t>2200107</t>
  </si>
  <si>
    <t>2200108</t>
  </si>
  <si>
    <t>2200109</t>
  </si>
  <si>
    <t>2200112</t>
  </si>
  <si>
    <t>2200113</t>
  </si>
  <si>
    <t>2200114</t>
  </si>
  <si>
    <t>2200115</t>
  </si>
  <si>
    <t>2200116</t>
  </si>
  <si>
    <t>2200119</t>
  </si>
  <si>
    <t>2200120</t>
  </si>
  <si>
    <t>2200121</t>
  </si>
  <si>
    <t>2200122</t>
  </si>
  <si>
    <t>2200123</t>
  </si>
  <si>
    <t>2200124</t>
  </si>
  <si>
    <t>2200125</t>
  </si>
  <si>
    <t>2200126</t>
  </si>
  <si>
    <t>2200127</t>
  </si>
  <si>
    <t>2200128</t>
  </si>
  <si>
    <t>2200129</t>
  </si>
  <si>
    <t>2200150</t>
  </si>
  <si>
    <t>2200199</t>
  </si>
  <si>
    <t>22005</t>
  </si>
  <si>
    <t>2200501</t>
  </si>
  <si>
    <t>2200502</t>
  </si>
  <si>
    <t>2200503</t>
  </si>
  <si>
    <t>2200504</t>
  </si>
  <si>
    <t>2200506</t>
  </si>
  <si>
    <t>2200507</t>
  </si>
  <si>
    <t>2200508</t>
  </si>
  <si>
    <t>2200509</t>
  </si>
  <si>
    <t>2200510</t>
  </si>
  <si>
    <t>2200511</t>
  </si>
  <si>
    <t>2200512</t>
  </si>
  <si>
    <t>2200513</t>
  </si>
  <si>
    <t>2200514</t>
  </si>
  <si>
    <t>2200599</t>
  </si>
  <si>
    <t>22099</t>
  </si>
  <si>
    <t>2209999</t>
  </si>
  <si>
    <t>221</t>
  </si>
  <si>
    <t>2210102</t>
  </si>
  <si>
    <t>2210103</t>
  </si>
  <si>
    <t>2210104</t>
  </si>
  <si>
    <t>2210105</t>
  </si>
  <si>
    <t>2210106</t>
  </si>
  <si>
    <t>2210107</t>
  </si>
  <si>
    <t>2210108</t>
  </si>
  <si>
    <t>2210109</t>
  </si>
  <si>
    <t>2210199</t>
  </si>
  <si>
    <t>2210202</t>
  </si>
  <si>
    <t>2210203</t>
  </si>
  <si>
    <t>22103</t>
  </si>
  <si>
    <t>2210301</t>
  </si>
  <si>
    <t>2210302</t>
  </si>
  <si>
    <t>2210399</t>
  </si>
  <si>
    <t>222</t>
  </si>
  <si>
    <t>22201</t>
  </si>
  <si>
    <t>2220101</t>
  </si>
  <si>
    <t>2220102</t>
  </si>
  <si>
    <t>2220103</t>
  </si>
  <si>
    <t>2220104</t>
  </si>
  <si>
    <t>2220105</t>
  </si>
  <si>
    <t>2220106</t>
  </si>
  <si>
    <t>2220107</t>
  </si>
  <si>
    <t>2220112</t>
  </si>
  <si>
    <t>2220113</t>
  </si>
  <si>
    <t>2220114</t>
  </si>
  <si>
    <t>2220115</t>
  </si>
  <si>
    <t>2220118</t>
  </si>
  <si>
    <t>2220119</t>
  </si>
  <si>
    <t>2220120</t>
  </si>
  <si>
    <t>2220121</t>
  </si>
  <si>
    <t>2220150</t>
  </si>
  <si>
    <t>2220199</t>
  </si>
  <si>
    <t>22203</t>
  </si>
  <si>
    <t>2220301</t>
  </si>
  <si>
    <t>2220303</t>
  </si>
  <si>
    <t>2220304</t>
  </si>
  <si>
    <t>2220305</t>
  </si>
  <si>
    <t>2220399</t>
  </si>
  <si>
    <t>22204</t>
  </si>
  <si>
    <t>2220401</t>
  </si>
  <si>
    <t>2220402</t>
  </si>
  <si>
    <t>2220403</t>
  </si>
  <si>
    <t>2220404</t>
  </si>
  <si>
    <t>2220499</t>
  </si>
  <si>
    <t>22205</t>
  </si>
  <si>
    <t>2220501</t>
  </si>
  <si>
    <t>2220502</t>
  </si>
  <si>
    <t>2220503</t>
  </si>
  <si>
    <t>2220504</t>
  </si>
  <si>
    <t>2220505</t>
  </si>
  <si>
    <t>2220506</t>
  </si>
  <si>
    <t>2220507</t>
  </si>
  <si>
    <t>2220508</t>
  </si>
  <si>
    <t>2220509</t>
  </si>
  <si>
    <t>2220510</t>
  </si>
  <si>
    <t>2220511</t>
  </si>
  <si>
    <t>2220599</t>
  </si>
  <si>
    <t>224</t>
  </si>
  <si>
    <t>22401</t>
  </si>
  <si>
    <t>2240101</t>
  </si>
  <si>
    <t>2240102</t>
  </si>
  <si>
    <t>2240103</t>
  </si>
  <si>
    <t>2240104</t>
  </si>
  <si>
    <t>2240105</t>
  </si>
  <si>
    <t>2240106</t>
  </si>
  <si>
    <t>2240107</t>
  </si>
  <si>
    <t xml:space="preserve">      安全生产基础</t>
  </si>
  <si>
    <t>2240108</t>
  </si>
  <si>
    <t>2240109</t>
  </si>
  <si>
    <t>2240150</t>
  </si>
  <si>
    <t>2240199</t>
  </si>
  <si>
    <t>22402</t>
  </si>
  <si>
    <t xml:space="preserve">    消防事务</t>
  </si>
  <si>
    <t>2240201</t>
  </si>
  <si>
    <t>2240202</t>
  </si>
  <si>
    <t>2240203</t>
  </si>
  <si>
    <t>2240204</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</si>
  <si>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</si>
  <si>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</si>
  <si>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</si>
  <si>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</si>
  <si>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</si>
  <si>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</si>
  <si>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</si>
  <si>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</si>
  <si>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</si>
  <si>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</si>
  <si>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</si>
  <si>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</si>
  <si>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</si>
  <si>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</si>
  <si>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</si>
  <si>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</si>
  <si>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</si>
  <si>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</si>
  <si>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</si>
  <si>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</si>
  <si>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</si>
  <si>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</si>
  <si>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</si>
  <si>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</si>
  <si>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2240501</t>
  </si>
  <si>
    <t>2240502</t>
  </si>
  <si>
    <t>2240503</t>
  </si>
  <si>
    <t>2240504</t>
  </si>
  <si>
    <t>2240505</t>
  </si>
  <si>
    <t>2240506</t>
  </si>
  <si>
    <t>2240507</t>
  </si>
  <si>
    <t>2240508</t>
  </si>
  <si>
    <t>2240509</t>
  </si>
  <si>
    <t>2240510</t>
  </si>
  <si>
    <t>2240550</t>
  </si>
  <si>
    <t>2240599</t>
  </si>
  <si>
    <t>22406</t>
  </si>
  <si>
    <t>2240601</t>
  </si>
  <si>
    <t>2240602</t>
  </si>
  <si>
    <t>2240699</t>
  </si>
  <si>
    <t>22407</t>
  </si>
  <si>
    <t>2240703</t>
  </si>
  <si>
    <t>2240704</t>
  </si>
  <si>
    <t>2240799</t>
  </si>
  <si>
    <t>22499</t>
  </si>
  <si>
    <t>2249999</t>
  </si>
  <si>
    <t>229</t>
  </si>
  <si>
    <t>22999</t>
  </si>
  <si>
    <t>2299999</t>
  </si>
  <si>
    <t>232</t>
  </si>
  <si>
    <t>23201</t>
  </si>
  <si>
    <t>23202</t>
  </si>
  <si>
    <t>23203</t>
  </si>
  <si>
    <t>2320301</t>
  </si>
  <si>
    <t>2320302</t>
  </si>
  <si>
    <t>2320303</t>
  </si>
  <si>
    <t>2320399</t>
  </si>
  <si>
    <t>2320304</t>
  </si>
  <si>
    <t>233</t>
  </si>
  <si>
    <t>23301</t>
  </si>
  <si>
    <t>23302</t>
  </si>
  <si>
    <t>23303</t>
  </si>
  <si>
    <t>表5</t>
  </si>
  <si>
    <t>岳阳县2023年一般公共预算本级基本支出表</t>
  </si>
  <si>
    <t>项目（科目名称及编码）</t>
  </si>
  <si>
    <t>本年预算金额</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</si>
  <si>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</si>
  <si>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</si>
  <si>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</si>
  <si>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</si>
  <si>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</si>
  <si>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</si>
  <si>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</si>
  <si>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</si>
  <si>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</si>
  <si>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</si>
  <si>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</si>
  <si>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</si>
  <si>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</si>
  <si>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</si>
  <si>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</si>
  <si>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</si>
  <si>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</si>
  <si>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</si>
  <si>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</si>
  <si>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</si>
  <si>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</si>
  <si>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</si>
  <si>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</si>
  <si>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</si>
  <si>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50208</t>
  </si>
  <si>
    <t xml:space="preserve"> 公务用车运行维护费</t>
  </si>
  <si>
    <t>50209</t>
  </si>
  <si>
    <t xml:space="preserve"> 维修（护）费</t>
  </si>
  <si>
    <t>50299</t>
  </si>
  <si>
    <t xml:space="preserve"> 其他商品和服务支出</t>
  </si>
  <si>
    <t>509</t>
  </si>
  <si>
    <t>对个人和家庭的补助</t>
  </si>
  <si>
    <t>50901</t>
  </si>
  <si>
    <t xml:space="preserve"> 社会福利和救助</t>
  </si>
  <si>
    <t>50902</t>
  </si>
  <si>
    <t>助学金</t>
  </si>
  <si>
    <t>50903</t>
  </si>
  <si>
    <t xml:space="preserve"> 个人农业生产补贴</t>
  </si>
  <si>
    <t>50905</t>
  </si>
  <si>
    <t xml:space="preserve"> 离退休费</t>
  </si>
  <si>
    <t>50999</t>
  </si>
  <si>
    <t xml:space="preserve"> 其他对个人和家庭补助</t>
  </si>
  <si>
    <t>表6</t>
  </si>
  <si>
    <t>岳阳县2023年一般公共预算税收返还和转移支付表</t>
  </si>
  <si>
    <r>
      <rPr>
        <b/>
        <sz val="10"/>
        <color indexed="8"/>
        <rFont val="宋体"/>
        <charset val="134"/>
      </rPr>
      <t>收入</t>
    </r>
  </si>
  <si>
    <r>
      <rPr>
        <b/>
        <sz val="10"/>
        <color indexed="8"/>
        <rFont val="宋体"/>
        <charset val="134"/>
      </rPr>
      <t>预算数</t>
    </r>
  </si>
  <si>
    <t>本级收入合计</t>
  </si>
  <si>
    <r>
      <rPr>
        <b/>
        <sz val="10"/>
        <color indexed="8"/>
        <rFont val="宋体"/>
        <charset val="134"/>
      </rPr>
      <t>转移性收入</t>
    </r>
  </si>
  <si>
    <r>
      <rPr>
        <b/>
        <sz val="10"/>
        <color theme="1"/>
        <rFont val="宋体"/>
        <charset val="134"/>
        <scheme val="minor"/>
      </rPr>
      <t xml:space="preserve">    </t>
    </r>
    <r>
      <rPr>
        <b/>
        <sz val="10"/>
        <color indexed="8"/>
        <rFont val="宋体"/>
        <charset val="134"/>
      </rPr>
      <t>返还性收入</t>
    </r>
  </si>
  <si>
    <r>
      <rPr>
        <sz val="10"/>
        <color theme="1"/>
        <rFont val="宋体"/>
        <charset val="134"/>
        <scheme val="minor"/>
      </rPr>
      <t xml:space="preserve">      </t>
    </r>
    <r>
      <rPr>
        <sz val="10"/>
        <color indexed="8"/>
        <rFont val="宋体"/>
        <charset val="134"/>
      </rPr>
      <t xml:space="preserve">所得税基数返还收入 </t>
    </r>
  </si>
  <si>
    <r>
      <rPr>
        <sz val="10"/>
        <color theme="1"/>
        <rFont val="宋体"/>
        <charset val="134"/>
        <scheme val="minor"/>
      </rPr>
      <t xml:space="preserve">      </t>
    </r>
    <r>
      <rPr>
        <sz val="10"/>
        <color indexed="8"/>
        <rFont val="宋体"/>
        <charset val="134"/>
      </rPr>
      <t>成品油税费改革税收返还收入</t>
    </r>
  </si>
  <si>
    <r>
      <rPr>
        <sz val="10"/>
        <color theme="1"/>
        <rFont val="宋体"/>
        <charset val="134"/>
        <scheme val="minor"/>
      </rPr>
      <t xml:space="preserve">      </t>
    </r>
    <r>
      <rPr>
        <sz val="10"/>
        <color indexed="8"/>
        <rFont val="宋体"/>
        <charset val="134"/>
      </rPr>
      <t>增值税税收返还收入</t>
    </r>
  </si>
  <si>
    <r>
      <rPr>
        <sz val="10"/>
        <color theme="1"/>
        <rFont val="宋体"/>
        <charset val="134"/>
        <scheme val="minor"/>
      </rPr>
      <t xml:space="preserve">      </t>
    </r>
    <r>
      <rPr>
        <sz val="10"/>
        <color indexed="8"/>
        <rFont val="宋体"/>
        <charset val="134"/>
      </rPr>
      <t>消费税税收返还收入</t>
    </r>
  </si>
  <si>
    <r>
      <rPr>
        <sz val="10"/>
        <color theme="1"/>
        <rFont val="宋体"/>
        <charset val="134"/>
        <scheme val="minor"/>
      </rPr>
      <t xml:space="preserve">      </t>
    </r>
    <r>
      <rPr>
        <sz val="10"/>
        <color indexed="8"/>
        <rFont val="宋体"/>
        <charset val="134"/>
      </rPr>
      <t>增值税五五分享税收返还收入</t>
    </r>
  </si>
  <si>
    <r>
      <rPr>
        <sz val="10"/>
        <color theme="1"/>
        <rFont val="宋体"/>
        <charset val="134"/>
        <scheme val="minor"/>
      </rPr>
      <t xml:space="preserve">      </t>
    </r>
    <r>
      <rPr>
        <sz val="10"/>
        <color indexed="8"/>
        <rFont val="宋体"/>
        <charset val="134"/>
      </rPr>
      <t>其他返还性收入</t>
    </r>
  </si>
  <si>
    <r>
      <rPr>
        <b/>
        <sz val="10"/>
        <color theme="1"/>
        <rFont val="宋体"/>
        <charset val="134"/>
        <scheme val="minor"/>
      </rPr>
      <t xml:space="preserve">    </t>
    </r>
    <r>
      <rPr>
        <b/>
        <sz val="10"/>
        <color indexed="8"/>
        <rFont val="宋体"/>
        <charset val="134"/>
      </rPr>
      <t>一般性转移支付收入</t>
    </r>
  </si>
  <si>
    <t>体制补助收入</t>
  </si>
  <si>
    <t>均衡性转移支付收入</t>
  </si>
  <si>
    <t>县级基本财力保障机制奖补资金收入</t>
  </si>
  <si>
    <t>结算补助收入</t>
  </si>
  <si>
    <t>企业事业单位划转补助收入</t>
  </si>
  <si>
    <t>产粮（油）大县奖励资金收入</t>
  </si>
  <si>
    <t>重点生态功能区转移支付收入</t>
  </si>
  <si>
    <t>固定数额补助收入</t>
  </si>
  <si>
    <t>革命老区转移支付收入</t>
  </si>
  <si>
    <t>巩固脱贫攻坚成果衔接乡村振兴转移支付收入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</si>
  <si>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</si>
  <si>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</si>
  <si>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</si>
  <si>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</si>
  <si>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</si>
  <si>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</si>
  <si>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</si>
  <si>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农林水共同财政事权转移支付收入</t>
  </si>
  <si>
    <t>交通运输共同财政事权转移支付收入</t>
  </si>
  <si>
    <t>住房保障共同财政事权转移支付收入</t>
  </si>
  <si>
    <t>粮油物资储备共同财政事权转移支付收入</t>
  </si>
  <si>
    <t xml:space="preserve">      其他一般性转移支付收入</t>
  </si>
  <si>
    <t xml:space="preserve">   专项转移支付收入</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</si>
  <si>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</si>
  <si>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</si>
  <si>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</si>
  <si>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</si>
  <si>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</si>
  <si>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</si>
  <si>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</si>
  <si>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</si>
  <si>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</si>
  <si>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</si>
  <si>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</si>
  <si>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</si>
  <si>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</si>
  <si>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</si>
  <si>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</si>
  <si>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</si>
  <si>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</si>
  <si>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</si>
  <si>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</si>
  <si>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</si>
  <si>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其他支出(类)</t>
  </si>
  <si>
    <t>表7</t>
  </si>
  <si>
    <t>岳阳县2023年一般公共预算专项转移支付分地区分项目表</t>
  </si>
  <si>
    <t>单位</t>
  </si>
  <si>
    <t>税收返还</t>
  </si>
  <si>
    <t>非税收入</t>
  </si>
  <si>
    <t>基数补贴</t>
  </si>
  <si>
    <t>体制补助</t>
  </si>
  <si>
    <t>均衡性转移支付</t>
  </si>
  <si>
    <t>税改专项转移支付</t>
  </si>
  <si>
    <t>工资转移支付</t>
  </si>
  <si>
    <t>财力转移支付</t>
  </si>
  <si>
    <t>村级组织运转经费</t>
  </si>
  <si>
    <t>专项收入</t>
  </si>
  <si>
    <t>岳阳县荣家湾镇人民政府</t>
  </si>
  <si>
    <t>岳阳县新墙镇人民政府</t>
  </si>
  <si>
    <t>岳阳县柏祥镇人民政府</t>
  </si>
  <si>
    <t>岳阳县公田镇人民政府</t>
  </si>
  <si>
    <t>岳阳县筻口镇人民政府</t>
  </si>
  <si>
    <t>岳阳县麻塘办事处</t>
  </si>
  <si>
    <t>岳阳县新开镇人民政府</t>
  </si>
  <si>
    <t>岳阳县黄沙街镇人民政府</t>
  </si>
  <si>
    <t>岳阳县步仙镇人民政府</t>
  </si>
  <si>
    <t>岳阳县长湖乡人民政府</t>
  </si>
  <si>
    <t>岳阳县中洲乡人民政府</t>
  </si>
  <si>
    <t>岳阳县张谷英镇人民政府</t>
  </si>
  <si>
    <t>岳阳县毛田镇人民政府</t>
  </si>
  <si>
    <t>岳阳县月田镇人民政府</t>
  </si>
  <si>
    <t>岳阳县杨林乡人民政府</t>
  </si>
  <si>
    <t>岳阳县东洞庭湖管理局</t>
  </si>
  <si>
    <t>表8</t>
  </si>
  <si>
    <t>岳阳县政府一般债务限额和余额表</t>
  </si>
  <si>
    <t>单位：亿元</t>
  </si>
  <si>
    <t>年份</t>
  </si>
  <si>
    <t>限额情况</t>
  </si>
  <si>
    <t>余额情况</t>
  </si>
  <si>
    <t>2023年初</t>
  </si>
  <si>
    <t>表9</t>
  </si>
  <si>
    <t>岳阳县2023年全县政府性基金收入预算表</t>
  </si>
  <si>
    <t>预算科目</t>
  </si>
  <si>
    <t>预算数</t>
  </si>
  <si>
    <t>一、政府性基金收入</t>
  </si>
  <si>
    <t xml:space="preserve">    国有土地使用权出让收入</t>
  </si>
  <si>
    <t xml:space="preserve">    城市基础设施配套费收入</t>
  </si>
  <si>
    <t xml:space="preserve">    污水处理费收入</t>
  </si>
  <si>
    <t xml:space="preserve">    其他政府性基金收入</t>
  </si>
  <si>
    <t>二、转移性收入</t>
  </si>
  <si>
    <t xml:space="preserve">    政府性基金转移支付收入</t>
  </si>
  <si>
    <t>三、上年结余收入</t>
  </si>
  <si>
    <t>四、调入资金</t>
  </si>
  <si>
    <t>五、专项债券收入</t>
  </si>
  <si>
    <t>收入总计</t>
  </si>
  <si>
    <t>表10</t>
  </si>
  <si>
    <t>岳阳县2023年全县政府性基金支出预算表</t>
  </si>
  <si>
    <t>一、政府性基金支出</t>
  </si>
  <si>
    <t xml:space="preserve">    文化旅游体育与传媒支出</t>
  </si>
  <si>
    <t xml:space="preserve">    社会保障和就业支出</t>
  </si>
  <si>
    <t xml:space="preserve">    城乡社区支出</t>
  </si>
  <si>
    <t xml:space="preserve">     国有土地使用权出让收入安排的支出</t>
  </si>
  <si>
    <t xml:space="preserve">     城市基础设施配套费安排的支出</t>
  </si>
  <si>
    <t xml:space="preserve">     污水处理费安排的支出</t>
  </si>
  <si>
    <t xml:space="preserve">    农林水支出</t>
  </si>
  <si>
    <t xml:space="preserve">     其他政府性基金及对应专项债务收入安排的支出</t>
  </si>
  <si>
    <t xml:space="preserve">     彩票公益金安排的支出</t>
  </si>
  <si>
    <t xml:space="preserve">    债券付息支出</t>
  </si>
  <si>
    <t xml:space="preserve">    专项债券还本支出</t>
  </si>
  <si>
    <t xml:space="preserve"> 二、上解支出</t>
  </si>
  <si>
    <t>支出总计</t>
  </si>
  <si>
    <t>表11</t>
  </si>
  <si>
    <r>
      <rPr>
        <sz val="10.5"/>
        <rFont val="方正仿宋_GBK"/>
        <charset val="134"/>
      </rPr>
      <t>单位：万元</t>
    </r>
  </si>
  <si>
    <t>地区名称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</si>
  <si>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</si>
  <si>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</si>
  <si>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</si>
  <si>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</si>
  <si>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</si>
  <si>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</si>
  <si>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</si>
  <si>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</si>
  <si>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注：岳阳县无政府性基金对下转移支付预算，故以空表列示</t>
  </si>
  <si>
    <t>表12</t>
  </si>
  <si>
    <t>岳阳县政府专项债务限额和余额表</t>
  </si>
  <si>
    <t>表13</t>
  </si>
  <si>
    <t>岳阳县2023年度国有资本经营收入预算表</t>
  </si>
  <si>
    <t>国有资本经营收入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</si>
  <si>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</si>
  <si>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</si>
  <si>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</si>
  <si>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</si>
  <si>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</si>
  <si>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</si>
  <si>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</si>
  <si>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</si>
  <si>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</si>
  <si>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</si>
  <si>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</si>
  <si>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</si>
  <si>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</si>
  <si>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</si>
  <si>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</si>
  <si>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</si>
  <si>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</si>
  <si>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</si>
  <si>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</si>
  <si>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</si>
  <si>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</si>
  <si>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</si>
  <si>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</si>
  <si>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</si>
  <si>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</si>
  <si>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</si>
  <si>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</si>
  <si>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</si>
  <si>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</si>
  <si>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</si>
  <si>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</si>
  <si>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</si>
  <si>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</si>
  <si>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</si>
  <si>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</si>
  <si>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</si>
  <si>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</si>
  <si>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</si>
  <si>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</si>
  <si>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</si>
  <si>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</si>
  <si>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</si>
  <si>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</si>
  <si>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</si>
  <si>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</si>
  <si>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</si>
  <si>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</si>
  <si>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</si>
  <si>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</si>
  <si>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表14</t>
  </si>
  <si>
    <t>岳阳县2023年度国有资本经营支出预算表</t>
  </si>
  <si>
    <t xml:space="preserve">  补充全国社会保障基金</t>
  </si>
  <si>
    <t xml:space="preserve">    国有资本经营预算补充社保基金支出</t>
  </si>
  <si>
    <t>国有资本经营预算支出</t>
  </si>
  <si>
    <t xml:space="preserve">  解决历史遗留问题及改革成本支出</t>
  </si>
  <si>
    <t xml:space="preserve">    其它解决历史遗留问题及改革成本支出</t>
  </si>
  <si>
    <t xml:space="preserve">  国有企业资本金注入</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</si>
  <si>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</si>
  <si>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</si>
  <si>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</si>
  <si>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</si>
  <si>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</si>
  <si>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转移性支出</t>
  </si>
  <si>
    <t xml:space="preserve">    国有资本经营预算调出资金</t>
  </si>
  <si>
    <t>国有资本经营支出合计</t>
  </si>
  <si>
    <t>结   余</t>
  </si>
  <si>
    <t>表15</t>
  </si>
  <si>
    <t>岳阳县2023年社会保险基金收入预算表</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</si>
  <si>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</si>
  <si>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</si>
  <si>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</si>
  <si>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</si>
  <si>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</si>
  <si>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</si>
  <si>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</si>
  <si>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</si>
  <si>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一、收入合计</t>
  </si>
  <si>
    <t xml:space="preserve">    其中:1.社会保险费收入</t>
  </si>
  <si>
    <t xml:space="preserve">         2.财政补贴收入</t>
  </si>
  <si>
    <t xml:space="preserve">         3.利息收入</t>
  </si>
  <si>
    <t xml:space="preserve">         4.转移收入</t>
  </si>
  <si>
    <t xml:space="preserve">         5.其他收入</t>
  </si>
  <si>
    <t>表16</t>
  </si>
  <si>
    <t>岳阳县2023年社会保险基金支出预算表</t>
  </si>
  <si>
    <t xml:space="preserve">    1、社会保险待遇支出</t>
  </si>
  <si>
    <t xml:space="preserve">    2、转移支出</t>
  </si>
  <si>
    <t xml:space="preserve">    3、其他支出</t>
  </si>
  <si>
    <t>本年收支结余</t>
  </si>
  <si>
    <t>年末滚存结余</t>
  </si>
  <si>
    <t>表17</t>
  </si>
  <si>
    <t>岳阳县2023年“三公”经费预算汇总表</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</si>
  <si>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</si>
  <si>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</si>
  <si>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</si>
  <si>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</si>
  <si>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</si>
  <si>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</si>
  <si>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由于实行公车改革，公务用车是指执法执勤等用车。（3）公务接待费，指单位按规定开支的各类公务接待（含外宾接待）支出。
        </t>
  </si>
  <si>
    <t xml:space="preserve"> AND T.AD_CODE_GK=430621 AND T.SET_YEAR_GK=2021</t>
  </si>
  <si>
    <t>上年债务限额及余额决算</t>
  </si>
  <si>
    <t>SET_YEAR_GK#2021</t>
  </si>
  <si>
    <t>SET_YEAR#2020</t>
  </si>
  <si>
    <t>AD_NAME#</t>
  </si>
  <si>
    <t>YBXE_Y1#</t>
  </si>
  <si>
    <t>ZXXE_Y1#</t>
  </si>
  <si>
    <t>YBYE_Y1#</t>
  </si>
  <si>
    <t>ZXYE_Y1#</t>
  </si>
  <si>
    <t>表18</t>
  </si>
  <si>
    <t>岳阳县2022年地方政府债务限额及余额决算情况表</t>
  </si>
  <si>
    <t>地   区</t>
  </si>
  <si>
    <t>2022年债务限额</t>
  </si>
  <si>
    <t>2022年债务余额（决算数）</t>
  </si>
  <si>
    <t>一般债务</t>
  </si>
  <si>
    <t>专项债务</t>
  </si>
  <si>
    <t>公  式</t>
  </si>
  <si>
    <t>A=B+C</t>
  </si>
  <si>
    <t>B</t>
  </si>
  <si>
    <t>C</t>
  </si>
  <si>
    <t>D=E+F</t>
  </si>
  <si>
    <t>E</t>
  </si>
  <si>
    <t>F</t>
  </si>
  <si>
    <t>岳阳县</t>
  </si>
  <si>
    <t>注：1.本表反映上一年度本地区、本级及分地区地方政府债务限额及余额决算数。</t>
  </si>
  <si>
    <t>2.本表由县级以上地方各级财政部门在同级人民代表大会常务委员会批准决算后二十日内公开。</t>
  </si>
  <si>
    <t>AD_CODE#430621</t>
  </si>
  <si>
    <t>AD_NAME#430621 岳阳县</t>
  </si>
  <si>
    <t>XM_NAME#</t>
  </si>
  <si>
    <t>AD_BJ#</t>
  </si>
  <si>
    <t>表19</t>
  </si>
  <si>
    <t>2022年地方政府债务发行及还本付息情况表</t>
  </si>
  <si>
    <t>本级</t>
  </si>
  <si>
    <t>一、2022年地方政府债务发行决算数</t>
  </si>
  <si>
    <t xml:space="preserve">     新增一般债券发行额</t>
  </si>
  <si>
    <t xml:space="preserve">     再融资一般债券发行额</t>
  </si>
  <si>
    <t xml:space="preserve">     新增专项债券发行额</t>
  </si>
  <si>
    <t xml:space="preserve">     再融资专项债券发行额</t>
  </si>
  <si>
    <t>二、2022年地方政府债务还本决算数</t>
  </si>
  <si>
    <t xml:space="preserve">     一般债务</t>
  </si>
  <si>
    <t xml:space="preserve">     专项债务</t>
  </si>
  <si>
    <t>三、2022年地方政府债务付息决算数</t>
  </si>
  <si>
    <t>注：本表由县级以上地方各级财政部门在同级人民代表大会常务委员会批准决算后二十日内公开，反映上一年度本地区、本级地方政府债务限额及余额决算数。</t>
  </si>
  <si>
    <t>表20</t>
  </si>
  <si>
    <t>2023年政府债券还本付息预算数</t>
  </si>
  <si>
    <t>地区</t>
  </si>
  <si>
    <r>
      <rPr>
        <b/>
        <sz val="12"/>
        <color theme="1"/>
        <rFont val="Times New Roman"/>
        <charset val="134"/>
      </rPr>
      <t>2023</t>
    </r>
    <r>
      <rPr>
        <b/>
        <sz val="12"/>
        <color theme="1"/>
        <rFont val="宋体"/>
        <charset val="134"/>
      </rPr>
      <t>年还本付息合计</t>
    </r>
  </si>
  <si>
    <t>应还本金</t>
  </si>
  <si>
    <t>应付利息</t>
  </si>
  <si>
    <t>一般债券</t>
  </si>
  <si>
    <t>专项债券</t>
  </si>
  <si>
    <t>DEBT_T_XXGK_XEYE</t>
  </si>
  <si>
    <t xml:space="preserve"> AND T.AD_CODE_GK=430621 AND T.SET_YEAR_GK=2022</t>
  </si>
  <si>
    <t>AD_CODE_GK#430621</t>
  </si>
  <si>
    <t>SET_YEAR_GK#2022</t>
  </si>
  <si>
    <t>SET_YEAR#2021</t>
  </si>
  <si>
    <t>AD_CODE#</t>
  </si>
  <si>
    <t>表21</t>
  </si>
  <si>
    <t xml:space="preserve"> 岳阳县2023年地方政府债务限额情况表</t>
  </si>
  <si>
    <t>2023年债务限额</t>
  </si>
  <si>
    <t>VALID#</t>
  </si>
  <si>
    <t>430621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</si>
</sst>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Red]\(0\)"/>
    <numFmt numFmtId="178" formatCode="0_ "/>
    <numFmt numFmtId="179" formatCode="0.00_ "/>
    <numFmt numFmtId="180" formatCode="yyyy&quot;年&quot;m&quot;月&quot;d&quot;日&quot;;@"/>
    <numFmt numFmtId="181" formatCode="0.0%"/>
    <numFmt numFmtId="182" formatCode="0;_̀"/>
  </numFmts>
  <fonts count="94">
    <font>
      <sz val="12"/>
      <name val="宋体"/>
      <charset val="134"/>
    </font>
    <font>
      <sz val="9"/>
      <name val="SimSun"/>
      <charset val="134"/>
    </font>
    <font>
      <sz val="10"/>
      <name val="宋体"/>
      <charset val="134"/>
      <scheme val="minor"/>
    </font>
    <font>
      <b/>
      <sz val="15"/>
      <name val="SimSun"/>
      <charset val="134"/>
    </font>
    <font>
      <b/>
      <sz val="11"/>
      <name val="SimSun"/>
      <charset val="134"/>
    </font>
    <font>
      <sz val="11"/>
      <name val="SimSun"/>
      <charset val="134"/>
    </font>
    <font>
      <sz val="11"/>
      <name val="宋体"/>
      <charset val="134"/>
    </font>
    <font>
      <sz val="20"/>
      <name val="黑体"/>
      <charset val="134"/>
    </font>
    <font>
      <b/>
      <sz val="12"/>
      <name val="宋体"/>
      <charset val="134"/>
    </font>
    <font>
      <b/>
      <sz val="12"/>
      <color theme="1"/>
      <name val="Times New Roman"/>
      <charset val="134"/>
    </font>
    <font>
      <b/>
      <sz val="12"/>
      <name val="Times New Roman"/>
      <charset val="134"/>
    </font>
    <font>
      <sz val="12"/>
      <name val="宋体"/>
      <charset val="134"/>
      <scheme val="minor"/>
    </font>
    <font>
      <sz val="12"/>
      <name val="Times New Roman"/>
      <charset val="134"/>
    </font>
    <font>
      <sz val="10"/>
      <name val="宋体"/>
      <charset val="134"/>
    </font>
    <font>
      <b/>
      <sz val="16"/>
      <name val="宋体"/>
      <charset val="134"/>
      <scheme val="minor"/>
    </font>
    <font>
      <sz val="11"/>
      <color indexed="8"/>
      <name val="宋体"/>
      <charset val="134"/>
      <scheme val="minor"/>
    </font>
    <font>
      <sz val="9"/>
      <name val="宋体"/>
      <charset val="134"/>
      <scheme val="minor"/>
    </font>
    <font>
      <b/>
      <sz val="11"/>
      <name val="宋体"/>
      <charset val="134"/>
      <scheme val="minor"/>
    </font>
    <font>
      <sz val="11"/>
      <name val="宋体"/>
      <charset val="134"/>
      <scheme val="minor"/>
    </font>
    <font>
      <b/>
      <sz val="18"/>
      <name val="黑体"/>
      <charset val="134"/>
    </font>
    <font>
      <sz val="12"/>
      <name val="楷体_GB2312"/>
      <charset val="134"/>
    </font>
    <font>
      <sz val="18"/>
      <name val="黑体"/>
      <charset val="134"/>
    </font>
    <font>
      <sz val="12"/>
      <name val="华文中宋"/>
      <charset val="134"/>
    </font>
    <font>
      <b/>
      <sz val="16"/>
      <color indexed="8"/>
      <name val="黑体"/>
      <charset val="134"/>
    </font>
    <font>
      <b/>
      <sz val="16"/>
      <name val="黑体"/>
      <charset val="134"/>
    </font>
    <font>
      <sz val="10"/>
      <color indexed="8"/>
      <name val="宋体"/>
      <charset val="134"/>
    </font>
    <font>
      <b/>
      <sz val="10"/>
      <color indexed="8"/>
      <name val="宋体"/>
      <charset val="134"/>
    </font>
    <font>
      <b/>
      <sz val="10"/>
      <name val="宋体"/>
      <charset val="134"/>
    </font>
    <font>
      <sz val="10"/>
      <color theme="1"/>
      <name val="宋体"/>
      <charset val="134"/>
      <scheme val="minor"/>
    </font>
    <font>
      <sz val="10"/>
      <name val="仿宋_GB2312"/>
      <charset val="134"/>
    </font>
    <font>
      <b/>
      <sz val="10"/>
      <color theme="1"/>
      <name val="宋体"/>
      <charset val="134"/>
      <scheme val="minor"/>
    </font>
    <font>
      <b/>
      <sz val="18"/>
      <name val="宋体"/>
      <charset val="134"/>
    </font>
    <font>
      <b/>
      <sz val="14"/>
      <name val="FZHei-B01"/>
      <charset val="134"/>
    </font>
    <font>
      <b/>
      <sz val="18"/>
      <name val="方正小标宋_GBK"/>
      <charset val="134"/>
    </font>
    <font>
      <sz val="14"/>
      <color rgb="FF000000"/>
      <name val="仿宋"/>
      <charset val="134"/>
    </font>
    <font>
      <sz val="9"/>
      <name val="宋体"/>
      <charset val="134"/>
    </font>
    <font>
      <b/>
      <sz val="12"/>
      <name val="楷体_GB2312"/>
      <charset val="134"/>
    </font>
    <font>
      <sz val="10"/>
      <name val="Helv"/>
      <charset val="134"/>
    </font>
    <font>
      <sz val="11"/>
      <name val="Times New Roman"/>
      <charset val="134"/>
    </font>
    <font>
      <b/>
      <sz val="11"/>
      <name val="方正书宋_GBK"/>
      <charset val="134"/>
    </font>
    <font>
      <b/>
      <sz val="11"/>
      <name val="Times New Roman"/>
      <charset val="134"/>
    </font>
    <font>
      <b/>
      <sz val="11"/>
      <name val="宋体"/>
      <charset val="134"/>
    </font>
    <font>
      <sz val="10"/>
      <name val="Times New Roman"/>
      <charset val="134"/>
    </font>
    <font>
      <b/>
      <sz val="16"/>
      <name val="宋体"/>
      <charset val="134"/>
      <scheme val="major"/>
    </font>
    <font>
      <sz val="10"/>
      <color indexed="10"/>
      <name val="宋体"/>
      <charset val="134"/>
    </font>
    <font>
      <b/>
      <sz val="16"/>
      <name val="FZHei-B01"/>
      <charset val="134"/>
    </font>
    <font>
      <b/>
      <sz val="9"/>
      <name val="宋体"/>
      <charset val="134"/>
    </font>
    <font>
      <b/>
      <sz val="14"/>
      <name val="黑体"/>
      <charset val="134"/>
    </font>
    <font>
      <b/>
      <sz val="10"/>
      <name val="宋体"/>
      <charset val="134"/>
      <scheme val="minor"/>
    </font>
    <font>
      <sz val="10"/>
      <color theme="1"/>
      <name val="黑体"/>
      <charset val="134"/>
    </font>
    <font>
      <sz val="10"/>
      <color theme="1"/>
      <name val="宋体"/>
      <charset val="134"/>
    </font>
    <font>
      <b/>
      <sz val="14"/>
      <color theme="1"/>
      <name val="黑体"/>
      <charset val="134"/>
    </font>
    <font>
      <b/>
      <sz val="16"/>
      <color indexed="8"/>
      <name val="宋体"/>
      <charset val="134"/>
    </font>
    <font>
      <b/>
      <sz val="11"/>
      <color indexed="8"/>
      <name val="宋体"/>
      <charset val="134"/>
    </font>
    <font>
      <b/>
      <sz val="10"/>
      <color indexed="8"/>
      <name val="宋体"/>
      <charset val="134"/>
      <scheme val="minor"/>
    </font>
    <font>
      <sz val="10"/>
      <color indexed="8"/>
      <name val="宋体"/>
      <charset val="134"/>
      <scheme val="minor"/>
    </font>
    <font>
      <b/>
      <sz val="10"/>
      <color theme="1"/>
      <name val="宋体"/>
      <charset val="134"/>
    </font>
    <font>
      <b/>
      <sz val="16"/>
      <color theme="1"/>
      <name val="宋体"/>
      <charset val="134"/>
    </font>
    <font>
      <b/>
      <sz val="16"/>
      <name val="宋体"/>
      <charset val="134"/>
    </font>
    <font>
      <sz val="16"/>
      <name val="宋体"/>
      <charset val="134"/>
    </font>
    <font>
      <sz val="10"/>
      <name val="黑体"/>
      <charset val="134"/>
    </font>
    <font>
      <sz val="14"/>
      <name val="宋体"/>
      <charset val="134"/>
      <scheme val="minor"/>
    </font>
    <font>
      <b/>
      <sz val="24"/>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20"/>
      <name val="宋体"/>
      <charset val="134"/>
    </font>
    <font>
      <b/>
      <sz val="10"/>
      <name val="Arial"/>
      <charset val="134"/>
    </font>
    <font>
      <sz val="11"/>
      <color indexed="8"/>
      <name val="宋体"/>
      <charset val="134"/>
    </font>
    <font>
      <sz val="10"/>
      <name val="Arial"/>
      <charset val="134"/>
    </font>
    <font>
      <sz val="10"/>
      <color indexed="8"/>
      <name val="Arial"/>
      <charset val="134"/>
    </font>
    <font>
      <sz val="11"/>
      <color indexed="17"/>
      <name val="宋体"/>
      <charset val="134"/>
    </font>
    <font>
      <sz val="11"/>
      <color indexed="8"/>
      <name val="Tahoma"/>
      <charset val="134"/>
    </font>
    <font>
      <b/>
      <sz val="12"/>
      <color theme="1"/>
      <name val="宋体"/>
      <charset val="134"/>
    </font>
    <font>
      <sz val="10.5"/>
      <name val="方正仿宋_GBK"/>
      <charset val="134"/>
    </font>
    <font>
      <sz val="11"/>
      <name val="方正仿宋_GBK"/>
      <charset val="134"/>
    </font>
    <font>
      <b/>
      <sz val="11"/>
      <name val="方正仿宋_GBK"/>
      <charset val="13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mediumGray">
        <fgColor indexed="9"/>
        <bgColor theme="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05">
    <xf numFmtId="0" fontId="0" fillId="0" borderId="0"/>
    <xf numFmtId="43" fontId="63" fillId="0" borderId="0" applyFont="0" applyFill="0" applyBorder="0" applyAlignment="0" applyProtection="0">
      <alignment vertical="center"/>
    </xf>
    <xf numFmtId="44" fontId="63" fillId="0" borderId="0" applyFont="0" applyFill="0" applyBorder="0" applyAlignment="0" applyProtection="0">
      <alignment vertical="center"/>
    </xf>
    <xf numFmtId="9" fontId="0" fillId="0" borderId="0" applyFont="0" applyFill="0" applyBorder="0" applyAlignment="0" applyProtection="0">
      <alignment vertical="center"/>
    </xf>
    <xf numFmtId="41" fontId="63" fillId="0" borderId="0" applyFont="0" applyFill="0" applyBorder="0" applyAlignment="0" applyProtection="0">
      <alignment vertical="center"/>
    </xf>
    <xf numFmtId="42" fontId="63" fillId="0" borderId="0" applyFon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3" fillId="5" borderId="26" applyNumberFormat="0" applyFont="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27" applyNumberFormat="0" applyFill="0" applyAlignment="0" applyProtection="0">
      <alignment vertical="center"/>
    </xf>
    <xf numFmtId="0" fontId="70" fillId="0" borderId="27" applyNumberFormat="0" applyFill="0" applyAlignment="0" applyProtection="0">
      <alignment vertical="center"/>
    </xf>
    <xf numFmtId="0" fontId="71" fillId="0" borderId="28" applyNumberFormat="0" applyFill="0" applyAlignment="0" applyProtection="0">
      <alignment vertical="center"/>
    </xf>
    <xf numFmtId="0" fontId="71" fillId="0" borderId="0" applyNumberFormat="0" applyFill="0" applyBorder="0" applyAlignment="0" applyProtection="0">
      <alignment vertical="center"/>
    </xf>
    <xf numFmtId="0" fontId="72" fillId="6" borderId="29" applyNumberFormat="0" applyAlignment="0" applyProtection="0">
      <alignment vertical="center"/>
    </xf>
    <xf numFmtId="0" fontId="73" fillId="7" borderId="30" applyNumberFormat="0" applyAlignment="0" applyProtection="0">
      <alignment vertical="center"/>
    </xf>
    <xf numFmtId="0" fontId="74" fillId="7" borderId="29" applyNumberFormat="0" applyAlignment="0" applyProtection="0">
      <alignment vertical="center"/>
    </xf>
    <xf numFmtId="0" fontId="75" fillId="8" borderId="31" applyNumberFormat="0" applyAlignment="0" applyProtection="0">
      <alignment vertical="center"/>
    </xf>
    <xf numFmtId="0" fontId="76" fillId="0" borderId="32" applyNumberFormat="0" applyFill="0" applyAlignment="0" applyProtection="0">
      <alignment vertical="center"/>
    </xf>
    <xf numFmtId="0" fontId="77" fillId="0" borderId="33" applyNumberFormat="0" applyFill="0" applyAlignment="0" applyProtection="0">
      <alignment vertical="center"/>
    </xf>
    <xf numFmtId="0" fontId="78" fillId="9" borderId="0" applyNumberFormat="0" applyBorder="0" applyAlignment="0" applyProtection="0">
      <alignment vertical="center"/>
    </xf>
    <xf numFmtId="0" fontId="79" fillId="10" borderId="0" applyNumberFormat="0" applyBorder="0" applyAlignment="0" applyProtection="0">
      <alignment vertical="center"/>
    </xf>
    <xf numFmtId="0" fontId="80" fillId="11" borderId="0" applyNumberFormat="0" applyBorder="0" applyAlignment="0" applyProtection="0">
      <alignment vertical="center"/>
    </xf>
    <xf numFmtId="0" fontId="81" fillId="12" borderId="0" applyNumberFormat="0" applyBorder="0" applyAlignment="0" applyProtection="0">
      <alignment vertical="center"/>
    </xf>
    <xf numFmtId="0" fontId="82" fillId="13" borderId="0" applyNumberFormat="0" applyBorder="0" applyAlignment="0" applyProtection="0">
      <alignment vertical="center"/>
    </xf>
    <xf numFmtId="0" fontId="82" fillId="14" borderId="0" applyNumberFormat="0" applyBorder="0" applyAlignment="0" applyProtection="0">
      <alignment vertical="center"/>
    </xf>
    <xf numFmtId="0" fontId="81" fillId="15" borderId="0" applyNumberFormat="0" applyBorder="0" applyAlignment="0" applyProtection="0">
      <alignment vertical="center"/>
    </xf>
    <xf numFmtId="0" fontId="81" fillId="16" borderId="0" applyNumberFormat="0" applyBorder="0" applyAlignment="0" applyProtection="0">
      <alignment vertical="center"/>
    </xf>
    <xf numFmtId="0" fontId="82" fillId="17" borderId="0" applyNumberFormat="0" applyBorder="0" applyAlignment="0" applyProtection="0">
      <alignment vertical="center"/>
    </xf>
    <xf numFmtId="0" fontId="82" fillId="18" borderId="0" applyNumberFormat="0" applyBorder="0" applyAlignment="0" applyProtection="0">
      <alignment vertical="center"/>
    </xf>
    <xf numFmtId="0" fontId="81" fillId="19" borderId="0" applyNumberFormat="0" applyBorder="0" applyAlignment="0" applyProtection="0">
      <alignment vertical="center"/>
    </xf>
    <xf numFmtId="0" fontId="81" fillId="20" borderId="0" applyNumberFormat="0" applyBorder="0" applyAlignment="0" applyProtection="0">
      <alignment vertical="center"/>
    </xf>
    <xf numFmtId="0" fontId="82" fillId="21" borderId="0" applyNumberFormat="0" applyBorder="0" applyAlignment="0" applyProtection="0">
      <alignment vertical="center"/>
    </xf>
    <xf numFmtId="0" fontId="82" fillId="22" borderId="0" applyNumberFormat="0" applyBorder="0" applyAlignment="0" applyProtection="0">
      <alignment vertical="center"/>
    </xf>
    <xf numFmtId="0" fontId="81" fillId="23" borderId="0" applyNumberFormat="0" applyBorder="0" applyAlignment="0" applyProtection="0">
      <alignment vertical="center"/>
    </xf>
    <xf numFmtId="0" fontId="81" fillId="24" borderId="0" applyNumberFormat="0" applyBorder="0" applyAlignment="0" applyProtection="0">
      <alignment vertical="center"/>
    </xf>
    <xf numFmtId="0" fontId="82" fillId="25" borderId="0" applyNumberFormat="0" applyBorder="0" applyAlignment="0" applyProtection="0">
      <alignment vertical="center"/>
    </xf>
    <xf numFmtId="0" fontId="82" fillId="26" borderId="0" applyNumberFormat="0" applyBorder="0" applyAlignment="0" applyProtection="0">
      <alignment vertical="center"/>
    </xf>
    <xf numFmtId="0" fontId="81" fillId="27" borderId="0" applyNumberFormat="0" applyBorder="0" applyAlignment="0" applyProtection="0">
      <alignment vertical="center"/>
    </xf>
    <xf numFmtId="0" fontId="81" fillId="28" borderId="0" applyNumberFormat="0" applyBorder="0" applyAlignment="0" applyProtection="0">
      <alignment vertical="center"/>
    </xf>
    <xf numFmtId="0" fontId="82" fillId="29" borderId="0" applyNumberFormat="0" applyBorder="0" applyAlignment="0" applyProtection="0">
      <alignment vertical="center"/>
    </xf>
    <xf numFmtId="0" fontId="82" fillId="30" borderId="0" applyNumberFormat="0" applyBorder="0" applyAlignment="0" applyProtection="0">
      <alignment vertical="center"/>
    </xf>
    <xf numFmtId="0" fontId="81" fillId="31" borderId="0" applyNumberFormat="0" applyBorder="0" applyAlignment="0" applyProtection="0">
      <alignment vertical="center"/>
    </xf>
    <xf numFmtId="0" fontId="81" fillId="32" borderId="0" applyNumberFormat="0" applyBorder="0" applyAlignment="0" applyProtection="0">
      <alignment vertical="center"/>
    </xf>
    <xf numFmtId="0" fontId="82" fillId="33" borderId="0" applyNumberFormat="0" applyBorder="0" applyAlignment="0" applyProtection="0">
      <alignment vertical="center"/>
    </xf>
    <xf numFmtId="0" fontId="82" fillId="34" borderId="0" applyNumberFormat="0" applyBorder="0" applyAlignment="0" applyProtection="0">
      <alignment vertical="center"/>
    </xf>
    <xf numFmtId="0" fontId="81" fillId="35" borderId="0" applyNumberFormat="0" applyBorder="0" applyAlignment="0" applyProtection="0">
      <alignment vertical="center"/>
    </xf>
    <xf numFmtId="0" fontId="0" fillId="0" borderId="0"/>
    <xf numFmtId="0" fontId="0" fillId="0" borderId="0"/>
    <xf numFmtId="0" fontId="0" fillId="0" borderId="0"/>
    <xf numFmtId="0" fontId="35" fillId="0" borderId="0">
      <protection locked="0"/>
    </xf>
    <xf numFmtId="0" fontId="0" fillId="0" borderId="0"/>
    <xf numFmtId="0" fontId="0" fillId="0" borderId="0">
      <alignment vertical="center"/>
    </xf>
    <xf numFmtId="0" fontId="37" fillId="0" borderId="0"/>
    <xf numFmtId="0" fontId="83" fillId="36" borderId="0" applyNumberFormat="0" applyBorder="0" applyAlignment="0" applyProtection="0">
      <alignment vertical="center"/>
    </xf>
    <xf numFmtId="0" fontId="84" fillId="0" borderId="0" applyNumberFormat="0" applyFill="0" applyBorder="0" applyAlignment="0" applyProtection="0"/>
    <xf numFmtId="0" fontId="83" fillId="36" borderId="0" applyNumberFormat="0" applyBorder="0" applyAlignment="0" applyProtection="0">
      <alignment vertical="center"/>
    </xf>
    <xf numFmtId="0" fontId="0" fillId="0" borderId="0"/>
    <xf numFmtId="9" fontId="85" fillId="0" borderId="0" applyFont="0" applyFill="0" applyBorder="0" applyAlignment="0" applyProtection="0">
      <alignment vertical="center"/>
    </xf>
    <xf numFmtId="0" fontId="83" fillId="36" borderId="0" applyNumberFormat="0" applyBorder="0" applyAlignment="0" applyProtection="0">
      <alignment vertical="center"/>
    </xf>
    <xf numFmtId="0" fontId="0" fillId="0" borderId="0"/>
    <xf numFmtId="0" fontId="37" fillId="0" borderId="0"/>
    <xf numFmtId="0" fontId="0" fillId="0" borderId="0"/>
    <xf numFmtId="0" fontId="0" fillId="0" borderId="0">
      <alignment vertical="center"/>
    </xf>
    <xf numFmtId="0" fontId="0" fillId="0" borderId="0"/>
    <xf numFmtId="0" fontId="0" fillId="0" borderId="0"/>
    <xf numFmtId="9" fontId="85" fillId="0" borderId="0" applyFont="0" applyFill="0" applyBorder="0" applyAlignment="0" applyProtection="0">
      <alignment vertical="center"/>
    </xf>
    <xf numFmtId="0" fontId="86" fillId="0" borderId="0"/>
    <xf numFmtId="0" fontId="87" fillId="0" borderId="0" applyNumberFormat="0" applyFill="0" applyBorder="0" applyAlignment="0" applyProtection="0">
      <alignment vertical="top"/>
    </xf>
    <xf numFmtId="0" fontId="63" fillId="0" borderId="0"/>
    <xf numFmtId="9" fontId="0" fillId="0" borderId="0" applyFont="0" applyFill="0" applyBorder="0" applyAlignment="0" applyProtection="0">
      <alignment vertical="center"/>
    </xf>
    <xf numFmtId="0" fontId="83" fillId="36" borderId="0" applyNumberFormat="0" applyBorder="0" applyAlignment="0" applyProtection="0">
      <alignment vertical="center"/>
    </xf>
    <xf numFmtId="0" fontId="83" fillId="36" borderId="0" applyNumberFormat="0" applyBorder="0" applyAlignment="0" applyProtection="0">
      <alignment vertical="center"/>
    </xf>
    <xf numFmtId="0" fontId="83" fillId="36" borderId="0" applyNumberFormat="0" applyBorder="0" applyAlignment="0" applyProtection="0">
      <alignment vertical="center"/>
    </xf>
    <xf numFmtId="0" fontId="83" fillId="36" borderId="0" applyNumberFormat="0" applyBorder="0" applyAlignment="0" applyProtection="0">
      <alignment vertical="center"/>
    </xf>
    <xf numFmtId="0" fontId="83" fillId="36" borderId="0" applyNumberFormat="0" applyBorder="0" applyAlignment="0" applyProtection="0">
      <alignment vertical="center"/>
    </xf>
    <xf numFmtId="0" fontId="85" fillId="0" borderId="0">
      <alignment vertical="center"/>
    </xf>
    <xf numFmtId="0" fontId="0" fillId="0" borderId="0">
      <alignment vertical="center"/>
    </xf>
    <xf numFmtId="0" fontId="0" fillId="0" borderId="0">
      <alignment vertical="center"/>
    </xf>
    <xf numFmtId="0" fontId="88" fillId="37" borderId="0" applyNumberFormat="0" applyBorder="0" applyAlignment="0" applyProtection="0">
      <alignment vertical="center"/>
    </xf>
    <xf numFmtId="0" fontId="85" fillId="0" borderId="0" applyProtection="0"/>
    <xf numFmtId="0" fontId="85" fillId="0" borderId="0" applyProtection="0"/>
    <xf numFmtId="0" fontId="85" fillId="0" borderId="0">
      <alignment vertical="center"/>
    </xf>
    <xf numFmtId="0" fontId="88" fillId="37" borderId="0" applyNumberFormat="0" applyBorder="0" applyAlignment="0" applyProtection="0">
      <alignment vertical="center"/>
    </xf>
    <xf numFmtId="0" fontId="0" fillId="0" borderId="0">
      <alignment vertical="center"/>
    </xf>
    <xf numFmtId="0" fontId="0"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3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86" fillId="0" borderId="0"/>
    <xf numFmtId="0" fontId="0" fillId="0" borderId="0"/>
    <xf numFmtId="0" fontId="0" fillId="0" borderId="0"/>
    <xf numFmtId="0" fontId="0" fillId="0" borderId="0"/>
    <xf numFmtId="0" fontId="88" fillId="3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85" fillId="0" borderId="0"/>
    <xf numFmtId="0" fontId="63" fillId="0" borderId="0">
      <alignment vertical="center"/>
    </xf>
    <xf numFmtId="0" fontId="63" fillId="0" borderId="0">
      <alignment vertical="center"/>
    </xf>
    <xf numFmtId="0" fontId="13" fillId="0" borderId="0"/>
    <xf numFmtId="0" fontId="63" fillId="0" borderId="0">
      <alignment vertical="center"/>
    </xf>
    <xf numFmtId="0" fontId="63"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89" fillId="0" borderId="0"/>
    <xf numFmtId="0" fontId="0" fillId="0" borderId="0"/>
    <xf numFmtId="0" fontId="86" fillId="0" borderId="0"/>
    <xf numFmtId="0" fontId="0" fillId="0" borderId="0"/>
    <xf numFmtId="0" fontId="0" fillId="0" borderId="0">
      <alignment vertical="center"/>
    </xf>
    <xf numFmtId="0" fontId="0" fillId="0" borderId="0"/>
    <xf numFmtId="0" fontId="86" fillId="0" borderId="0"/>
    <xf numFmtId="0" fontId="0" fillId="0" borderId="0"/>
    <xf numFmtId="0" fontId="0" fillId="0" borderId="0"/>
    <xf numFmtId="0" fontId="0" fillId="0" borderId="0"/>
    <xf numFmtId="0" fontId="0" fillId="0" borderId="0"/>
    <xf numFmtId="0" fontId="0" fillId="0" borderId="0">
      <alignment vertical="center"/>
    </xf>
    <xf numFmtId="0" fontId="86"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5" fillId="0" borderId="0">
      <alignment vertical="center"/>
    </xf>
    <xf numFmtId="0" fontId="85" fillId="0" borderId="0">
      <alignment vertical="center"/>
    </xf>
    <xf numFmtId="0" fontId="0" fillId="0" borderId="0"/>
    <xf numFmtId="0" fontId="0" fillId="0" borderId="0"/>
    <xf numFmtId="0" fontId="0" fillId="0" borderId="0"/>
    <xf numFmtId="0" fontId="85" fillId="0" borderId="0">
      <alignment vertical="center"/>
    </xf>
    <xf numFmtId="0" fontId="85" fillId="0" borderId="0">
      <alignment vertical="center"/>
    </xf>
    <xf numFmtId="0" fontId="37" fillId="0" borderId="0"/>
    <xf numFmtId="0" fontId="86" fillId="0" borderId="0"/>
    <xf numFmtId="0" fontId="86" fillId="0" borderId="0"/>
    <xf numFmtId="0" fontId="0" fillId="0" borderId="0"/>
    <xf numFmtId="0" fontId="0" fillId="0" borderId="0"/>
    <xf numFmtId="0" fontId="6" fillId="0" borderId="0"/>
    <xf numFmtId="0" fontId="88" fillId="37" borderId="0" applyNumberFormat="0" applyBorder="0" applyAlignment="0" applyProtection="0">
      <alignment vertical="center"/>
    </xf>
    <xf numFmtId="0" fontId="88" fillId="37" borderId="0" applyNumberFormat="0" applyBorder="0" applyAlignment="0" applyProtection="0">
      <alignment vertical="center"/>
    </xf>
    <xf numFmtId="0" fontId="88" fillId="37" borderId="0" applyNumberFormat="0" applyBorder="0" applyAlignment="0" applyProtection="0">
      <alignment vertical="center"/>
    </xf>
    <xf numFmtId="0" fontId="88" fillId="3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xf numFmtId="0" fontId="12" fillId="0" borderId="0"/>
    <xf numFmtId="0" fontId="0" fillId="0" borderId="0"/>
  </cellStyleXfs>
  <cellXfs count="337">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2" xfId="0" applyBorder="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0" xfId="0" applyFont="1" applyFill="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8" fillId="0" borderId="3" xfId="0" applyFont="1" applyFill="1" applyBorder="1" applyAlignment="1">
      <alignment horizontal="center" vertical="center"/>
    </xf>
    <xf numFmtId="176" fontId="9" fillId="0" borderId="4"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xf>
    <xf numFmtId="176" fontId="9" fillId="0" borderId="6" xfId="0" applyNumberFormat="1" applyFont="1" applyFill="1" applyBorder="1" applyAlignment="1">
      <alignment horizontal="center" vertical="center"/>
    </xf>
    <xf numFmtId="0" fontId="8" fillId="0" borderId="7" xfId="0" applyFont="1" applyFill="1" applyBorder="1" applyAlignment="1">
      <alignment horizontal="center" vertical="center"/>
    </xf>
    <xf numFmtId="176" fontId="8" fillId="0" borderId="2"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177" fontId="11" fillId="0" borderId="1" xfId="0" applyNumberFormat="1" applyFont="1" applyBorder="1" applyAlignment="1">
      <alignment horizontal="center" vertical="center" wrapText="1"/>
    </xf>
    <xf numFmtId="176" fontId="12" fillId="0" borderId="1" xfId="0" applyNumberFormat="1" applyFont="1" applyBorder="1" applyAlignment="1">
      <alignment horizontal="center" vertical="center" wrapText="1"/>
    </xf>
    <xf numFmtId="0" fontId="0" fillId="0" borderId="0" xfId="0"/>
    <xf numFmtId="0" fontId="1" fillId="0" borderId="0" xfId="0" applyFont="1" applyAlignment="1">
      <alignment horizontal="center" vertical="center" wrapText="1"/>
    </xf>
    <xf numFmtId="0" fontId="13" fillId="0" borderId="0" xfId="0" applyFont="1" applyAlignment="1">
      <alignment horizontal="right" vertical="center"/>
    </xf>
    <xf numFmtId="0" fontId="14" fillId="0" borderId="0" xfId="0" applyFont="1" applyAlignment="1">
      <alignment horizontal="center" vertical="center" wrapText="1"/>
    </xf>
    <xf numFmtId="0" fontId="15" fillId="0" borderId="0" xfId="0" applyFont="1" applyAlignment="1">
      <alignment vertical="center"/>
    </xf>
    <xf numFmtId="0" fontId="16" fillId="0" borderId="0" xfId="0" applyFont="1" applyAlignment="1">
      <alignment horizontal="right" vertical="center" wrapText="1"/>
    </xf>
    <xf numFmtId="0" fontId="17" fillId="0" borderId="1" xfId="0" applyFont="1" applyBorder="1" applyAlignment="1">
      <alignment horizontal="center" vertical="center" wrapText="1"/>
    </xf>
    <xf numFmtId="0" fontId="18" fillId="0" borderId="1" xfId="0" applyFont="1" applyBorder="1" applyAlignment="1">
      <alignment horizontal="left" vertical="center" wrapText="1"/>
    </xf>
    <xf numFmtId="4" fontId="18" fillId="0" borderId="1" xfId="0" applyNumberFormat="1" applyFont="1" applyBorder="1" applyAlignment="1">
      <alignment horizontal="center" vertical="center" wrapText="1"/>
    </xf>
    <xf numFmtId="0" fontId="16"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horizontal="right" vertical="center"/>
    </xf>
    <xf numFmtId="0" fontId="19" fillId="0" borderId="0" xfId="0" applyFont="1" applyAlignment="1">
      <alignment horizontal="center" vertical="center" wrapText="1"/>
    </xf>
    <xf numFmtId="0" fontId="18" fillId="0" borderId="0" xfId="0" applyFont="1" applyAlignment="1">
      <alignment horizontal="right"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0" xfId="94" applyFont="1" applyAlignment="1">
      <alignment vertical="center"/>
    </xf>
    <xf numFmtId="0" fontId="8" fillId="0" borderId="0" xfId="94" applyFont="1" applyAlignment="1">
      <alignment vertical="center"/>
    </xf>
    <xf numFmtId="0" fontId="0" fillId="0" borderId="0" xfId="94" applyFont="1" applyAlignment="1">
      <alignment vertical="center"/>
    </xf>
    <xf numFmtId="0" fontId="0" fillId="0" borderId="0" xfId="94" applyFont="1" applyAlignment="1">
      <alignment horizontal="center" vertical="center"/>
    </xf>
    <xf numFmtId="0" fontId="13" fillId="0" borderId="0" xfId="94" applyFont="1" applyAlignment="1">
      <alignment horizontal="right" vertical="center"/>
    </xf>
    <xf numFmtId="0" fontId="21" fillId="0" borderId="0" xfId="94" applyFont="1" applyAlignment="1">
      <alignment horizontal="center" vertical="center"/>
    </xf>
    <xf numFmtId="0" fontId="20" fillId="0" borderId="11" xfId="94" applyFont="1" applyBorder="1" applyAlignment="1">
      <alignment vertical="center"/>
    </xf>
    <xf numFmtId="0" fontId="0" fillId="0" borderId="0" xfId="94" applyFont="1" applyAlignment="1">
      <alignment horizontal="right" vertical="center"/>
    </xf>
    <xf numFmtId="0" fontId="8" fillId="0" borderId="12" xfId="94" applyFont="1" applyBorder="1" applyAlignment="1">
      <alignment horizontal="center" vertical="center"/>
    </xf>
    <xf numFmtId="0" fontId="0" fillId="0" borderId="1" xfId="94" applyFont="1" applyBorder="1" applyAlignment="1">
      <alignment horizontal="center" vertical="center"/>
    </xf>
    <xf numFmtId="0" fontId="0" fillId="0" borderId="1" xfId="94" applyFont="1" applyBorder="1" applyAlignment="1">
      <alignment vertical="center"/>
    </xf>
    <xf numFmtId="0" fontId="22" fillId="0" borderId="0" xfId="94" applyFont="1" applyAlignment="1">
      <alignment vertical="center"/>
    </xf>
    <xf numFmtId="0" fontId="0" fillId="0" borderId="3" xfId="94" applyFont="1" applyBorder="1" applyAlignment="1">
      <alignment vertical="center"/>
    </xf>
    <xf numFmtId="0" fontId="0" fillId="0" borderId="3" xfId="94" applyFont="1" applyBorder="1" applyAlignment="1">
      <alignment horizontal="center" vertical="center"/>
    </xf>
    <xf numFmtId="0" fontId="0" fillId="0" borderId="3" xfId="94" applyFont="1" applyBorder="1" applyAlignment="1">
      <alignment horizontal="left" vertical="center" wrapText="1"/>
    </xf>
    <xf numFmtId="0" fontId="0" fillId="0" borderId="13" xfId="94" applyFont="1" applyBorder="1" applyAlignment="1">
      <alignment horizontal="left" vertical="center" wrapText="1"/>
    </xf>
    <xf numFmtId="0" fontId="0" fillId="0" borderId="13" xfId="94" applyFont="1" applyBorder="1" applyAlignment="1">
      <alignment horizontal="center" vertical="center"/>
    </xf>
    <xf numFmtId="0" fontId="0" fillId="0" borderId="0" xfId="94" applyFont="1" applyAlignment="1">
      <alignment horizontal="left" vertical="center" wrapText="1"/>
    </xf>
    <xf numFmtId="0" fontId="8" fillId="0" borderId="0" xfId="94" applyFont="1" applyAlignment="1">
      <alignment horizontal="left" vertical="center" wrapText="1"/>
    </xf>
    <xf numFmtId="0" fontId="0" fillId="0" borderId="0" xfId="0" applyBorder="1"/>
    <xf numFmtId="177" fontId="0" fillId="0" borderId="0" xfId="0" applyNumberFormat="1" applyAlignment="1">
      <alignment horizontal="center"/>
    </xf>
    <xf numFmtId="0" fontId="23" fillId="2" borderId="0" xfId="131" applyNumberFormat="1" applyFont="1" applyFill="1" applyBorder="1" applyAlignment="1" applyProtection="1">
      <alignment horizontal="center" vertical="center" wrapText="1"/>
    </xf>
    <xf numFmtId="0" fontId="24" fillId="2" borderId="0" xfId="131" applyNumberFormat="1" applyFont="1" applyFill="1" applyBorder="1" applyAlignment="1" applyProtection="1">
      <alignment vertical="center" wrapText="1"/>
    </xf>
    <xf numFmtId="0" fontId="25" fillId="2" borderId="0" xfId="131" applyNumberFormat="1" applyFont="1" applyFill="1" applyBorder="1" applyAlignment="1" applyProtection="1">
      <alignment vertical="center" wrapText="1"/>
    </xf>
    <xf numFmtId="178" fontId="25" fillId="2" borderId="0" xfId="131" applyNumberFormat="1" applyFont="1" applyFill="1" applyBorder="1" applyAlignment="1" applyProtection="1">
      <alignment horizontal="center" vertical="center" wrapText="1"/>
    </xf>
    <xf numFmtId="178" fontId="13" fillId="2" borderId="0" xfId="131" applyNumberFormat="1" applyFont="1" applyFill="1" applyBorder="1" applyAlignment="1" applyProtection="1">
      <alignment horizontal="center" vertical="center" wrapText="1"/>
    </xf>
    <xf numFmtId="178" fontId="25" fillId="2" borderId="14" xfId="131" applyNumberFormat="1" applyFont="1" applyFill="1" applyBorder="1" applyAlignment="1" applyProtection="1">
      <alignment vertical="center" wrapText="1"/>
    </xf>
    <xf numFmtId="0" fontId="26" fillId="2" borderId="15" xfId="131" applyNumberFormat="1" applyFont="1" applyFill="1" applyBorder="1" applyAlignment="1" applyProtection="1">
      <alignment horizontal="center" vertical="center" wrapText="1"/>
    </xf>
    <xf numFmtId="178" fontId="26" fillId="2" borderId="16" xfId="131" applyNumberFormat="1" applyFont="1" applyFill="1" applyBorder="1" applyAlignment="1" applyProtection="1">
      <alignment horizontal="center" vertical="center" wrapText="1"/>
    </xf>
    <xf numFmtId="178" fontId="26" fillId="2" borderId="3" xfId="131" applyNumberFormat="1" applyFont="1" applyFill="1" applyBorder="1" applyAlignment="1" applyProtection="1">
      <alignment horizontal="center" vertical="center" wrapText="1"/>
    </xf>
    <xf numFmtId="178" fontId="26" fillId="2" borderId="17" xfId="131" applyNumberFormat="1" applyFont="1" applyFill="1" applyBorder="1" applyAlignment="1" applyProtection="1">
      <alignment horizontal="center" vertical="center" wrapText="1"/>
    </xf>
    <xf numFmtId="178" fontId="26" fillId="2" borderId="15" xfId="131" applyNumberFormat="1" applyFont="1" applyFill="1" applyBorder="1" applyAlignment="1" applyProtection="1">
      <alignment horizontal="center" vertical="center" wrapText="1"/>
    </xf>
    <xf numFmtId="0" fontId="25" fillId="2" borderId="18" xfId="131" applyNumberFormat="1" applyFont="1" applyFill="1" applyBorder="1" applyAlignment="1" applyProtection="1">
      <alignment horizontal="left" vertical="center" wrapText="1"/>
    </xf>
    <xf numFmtId="178" fontId="27" fillId="0" borderId="1" xfId="199" applyNumberFormat="1" applyFont="1" applyBorder="1" applyAlignment="1">
      <alignment horizontal="center" vertical="center" wrapText="1"/>
    </xf>
    <xf numFmtId="178" fontId="27" fillId="2" borderId="18" xfId="131" applyNumberFormat="1" applyFont="1" applyFill="1" applyBorder="1" applyAlignment="1" applyProtection="1">
      <alignment horizontal="center" vertical="center" wrapText="1"/>
    </xf>
    <xf numFmtId="178" fontId="13" fillId="0" borderId="1" xfId="199" applyNumberFormat="1" applyFont="1" applyBorder="1" applyAlignment="1">
      <alignment horizontal="center" vertical="center" wrapText="1"/>
    </xf>
    <xf numFmtId="178" fontId="13" fillId="2" borderId="18" xfId="131" applyNumberFormat="1" applyFont="1" applyFill="1" applyBorder="1" applyAlignment="1" applyProtection="1">
      <alignment horizontal="center" vertical="center" wrapText="1"/>
    </xf>
    <xf numFmtId="0" fontId="25" fillId="2" borderId="18" xfId="131" applyNumberFormat="1" applyFont="1" applyFill="1" applyBorder="1" applyAlignment="1" applyProtection="1">
      <alignment vertical="center" wrapText="1"/>
    </xf>
    <xf numFmtId="0" fontId="25" fillId="2" borderId="19" xfId="131" applyNumberFormat="1" applyFont="1" applyFill="1" applyBorder="1" applyAlignment="1" applyProtection="1">
      <alignment horizontal="left" vertical="center" wrapText="1"/>
    </xf>
    <xf numFmtId="178" fontId="28" fillId="0" borderId="1" xfId="0" applyNumberFormat="1" applyFont="1" applyBorder="1" applyAlignment="1">
      <alignment horizontal="center" vertical="center" wrapText="1"/>
    </xf>
    <xf numFmtId="0" fontId="25" fillId="2" borderId="1" xfId="131" applyNumberFormat="1" applyFont="1" applyFill="1" applyBorder="1" applyAlignment="1" applyProtection="1">
      <alignment horizontal="left" vertical="center" wrapText="1"/>
    </xf>
    <xf numFmtId="0" fontId="13" fillId="3" borderId="0" xfId="0" applyFont="1" applyFill="1" applyAlignment="1">
      <alignment horizontal="right" vertical="center" wrapText="1"/>
    </xf>
    <xf numFmtId="0" fontId="0" fillId="0" borderId="0" xfId="177" applyFont="1" applyAlignment="1">
      <alignment vertical="center"/>
    </xf>
    <xf numFmtId="0" fontId="29" fillId="0" borderId="0" xfId="131" applyFont="1" applyAlignment="1">
      <alignment vertical="center" wrapText="1"/>
    </xf>
    <xf numFmtId="178" fontId="13" fillId="2" borderId="20" xfId="131" applyNumberFormat="1" applyFont="1" applyFill="1" applyBorder="1" applyAlignment="1" applyProtection="1">
      <alignment horizontal="center" vertical="center" wrapText="1"/>
    </xf>
    <xf numFmtId="178" fontId="25" fillId="2" borderId="0" xfId="131" applyNumberFormat="1" applyFont="1" applyFill="1" applyBorder="1" applyAlignment="1" applyProtection="1">
      <alignment vertical="center" wrapText="1"/>
    </xf>
    <xf numFmtId="0" fontId="26" fillId="2" borderId="1" xfId="131" applyNumberFormat="1" applyFont="1" applyFill="1" applyBorder="1" applyAlignment="1" applyProtection="1">
      <alignment horizontal="center" vertical="center" wrapText="1"/>
    </xf>
    <xf numFmtId="178" fontId="26" fillId="2" borderId="1" xfId="131" applyNumberFormat="1" applyFont="1" applyFill="1" applyBorder="1" applyAlignment="1" applyProtection="1">
      <alignment horizontal="center" vertical="center" wrapText="1"/>
    </xf>
    <xf numFmtId="49" fontId="26" fillId="0" borderId="21" xfId="71" applyNumberFormat="1" applyFont="1" applyBorder="1" applyAlignment="1">
      <alignment horizontal="left" vertical="center" wrapText="1"/>
    </xf>
    <xf numFmtId="178" fontId="30" fillId="0" borderId="1" xfId="0" applyNumberFormat="1" applyFont="1" applyBorder="1" applyAlignment="1">
      <alignment horizontal="center" vertical="center" wrapText="1"/>
    </xf>
    <xf numFmtId="49" fontId="25" fillId="0" borderId="22" xfId="71" applyNumberFormat="1" applyFont="1" applyBorder="1" applyAlignment="1">
      <alignment horizontal="left" vertical="center" wrapText="1"/>
    </xf>
    <xf numFmtId="49" fontId="25" fillId="0" borderId="22" xfId="71" applyNumberFormat="1" applyFont="1" applyBorder="1" applyAlignment="1">
      <alignment vertical="center" wrapText="1"/>
    </xf>
    <xf numFmtId="0" fontId="0" fillId="0" borderId="0" xfId="178" applyFont="1" applyAlignment="1">
      <alignment vertical="center"/>
    </xf>
    <xf numFmtId="0" fontId="0" fillId="3" borderId="0" xfId="0" applyFill="1" applyAlignment="1">
      <alignment vertical="center" wrapText="1"/>
    </xf>
    <xf numFmtId="0" fontId="0" fillId="3" borderId="0" xfId="0" applyFill="1" applyAlignment="1">
      <alignment horizontal="center" vertical="center" wrapText="1"/>
    </xf>
    <xf numFmtId="0" fontId="0" fillId="0" borderId="0" xfId="94" applyAlignment="1">
      <alignment vertical="center" wrapText="1"/>
    </xf>
    <xf numFmtId="0" fontId="31" fillId="3" borderId="0" xfId="0" applyNumberFormat="1" applyFont="1" applyFill="1" applyAlignment="1" applyProtection="1">
      <alignment horizontal="center" vertical="center" wrapText="1"/>
    </xf>
    <xf numFmtId="0" fontId="13" fillId="3" borderId="23" xfId="0" applyNumberFormat="1" applyFont="1" applyFill="1" applyBorder="1" applyAlignment="1" applyProtection="1">
      <alignment vertical="center" wrapText="1"/>
    </xf>
    <xf numFmtId="0" fontId="13" fillId="3" borderId="23" xfId="0" applyNumberFormat="1" applyFont="1" applyFill="1" applyBorder="1" applyAlignment="1" applyProtection="1">
      <alignment horizontal="right" vertical="center" wrapText="1"/>
    </xf>
    <xf numFmtId="0" fontId="27" fillId="0" borderId="7"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wrapText="1"/>
    </xf>
    <xf numFmtId="0" fontId="27" fillId="0" borderId="1" xfId="0" applyNumberFormat="1" applyFont="1" applyFill="1" applyBorder="1" applyAlignment="1" applyProtection="1">
      <alignment vertical="center" wrapText="1"/>
    </xf>
    <xf numFmtId="3"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NumberFormat="1" applyFont="1" applyFill="1" applyBorder="1" applyAlignment="1" applyProtection="1">
      <alignment horizontal="center" vertical="center" wrapText="1"/>
    </xf>
    <xf numFmtId="0" fontId="0" fillId="3" borderId="0" xfId="0" applyFill="1"/>
    <xf numFmtId="0" fontId="0" fillId="3" borderId="0" xfId="0" applyFill="1" applyAlignment="1">
      <alignment horizontal="center"/>
    </xf>
    <xf numFmtId="0" fontId="0" fillId="0" borderId="0" xfId="94" applyAlignment="1">
      <alignment vertical="center"/>
    </xf>
    <xf numFmtId="0" fontId="13" fillId="0" borderId="0" xfId="0" applyFont="1" applyAlignment="1">
      <alignment horizontal="right" vertical="center" wrapText="1"/>
    </xf>
    <xf numFmtId="0" fontId="31" fillId="3" borderId="0" xfId="0" applyNumberFormat="1" applyFont="1" applyFill="1" applyAlignment="1" applyProtection="1">
      <alignment horizontal="center" vertical="center"/>
    </xf>
    <xf numFmtId="0" fontId="13" fillId="3" borderId="23" xfId="0" applyNumberFormat="1" applyFont="1" applyFill="1" applyBorder="1" applyAlignment="1" applyProtection="1">
      <alignment vertical="center"/>
    </xf>
    <xf numFmtId="0" fontId="13" fillId="3" borderId="23" xfId="0" applyNumberFormat="1" applyFont="1" applyFill="1" applyBorder="1" applyAlignment="1" applyProtection="1">
      <alignment horizontal="center" vertical="center"/>
    </xf>
    <xf numFmtId="0" fontId="27" fillId="3" borderId="3" xfId="0" applyNumberFormat="1" applyFont="1" applyFill="1" applyBorder="1" applyAlignment="1" applyProtection="1">
      <alignment horizontal="center" vertical="center"/>
    </xf>
    <xf numFmtId="0" fontId="27" fillId="3" borderId="24" xfId="0" applyNumberFormat="1" applyFont="1" applyFill="1" applyBorder="1" applyAlignment="1" applyProtection="1">
      <alignment horizontal="center" vertical="center"/>
    </xf>
    <xf numFmtId="0" fontId="27" fillId="3" borderId="7" xfId="0" applyNumberFormat="1" applyFont="1" applyFill="1" applyBorder="1" applyAlignment="1" applyProtection="1">
      <alignment horizontal="center" vertical="center"/>
    </xf>
    <xf numFmtId="0" fontId="27" fillId="3" borderId="1" xfId="0" applyNumberFormat="1" applyFont="1" applyFill="1" applyBorder="1" applyAlignment="1" applyProtection="1">
      <alignment horizontal="center" vertical="center"/>
    </xf>
    <xf numFmtId="3" fontId="13" fillId="3" borderId="1" xfId="0" applyNumberFormat="1" applyFont="1" applyFill="1" applyBorder="1" applyAlignment="1" applyProtection="1">
      <alignment horizontal="center" vertical="center"/>
    </xf>
    <xf numFmtId="0" fontId="13" fillId="3" borderId="1" xfId="0" applyNumberFormat="1" applyFont="1" applyFill="1" applyBorder="1" applyAlignment="1" applyProtection="1">
      <alignment horizontal="left" vertical="center"/>
    </xf>
    <xf numFmtId="0" fontId="27" fillId="3" borderId="1" xfId="0" applyNumberFormat="1" applyFont="1" applyFill="1" applyBorder="1" applyAlignment="1" applyProtection="1">
      <alignment vertical="center"/>
    </xf>
    <xf numFmtId="0" fontId="13" fillId="3" borderId="1" xfId="0" applyNumberFormat="1" applyFont="1" applyFill="1" applyBorder="1" applyAlignment="1" applyProtection="1">
      <alignment vertical="center"/>
    </xf>
    <xf numFmtId="3" fontId="13" fillId="4" borderId="1" xfId="0" applyNumberFormat="1" applyFont="1" applyFill="1" applyBorder="1" applyAlignment="1" applyProtection="1">
      <alignment horizontal="center" vertical="center"/>
    </xf>
    <xf numFmtId="0" fontId="0" fillId="3" borderId="0" xfId="0" applyFill="1" applyAlignment="1">
      <alignment horizontal="left"/>
    </xf>
    <xf numFmtId="0" fontId="1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79" fontId="32" fillId="0" borderId="0" xfId="0" applyNumberFormat="1" applyFont="1" applyBorder="1" applyAlignment="1">
      <alignment horizontal="center" vertical="center" wrapText="1"/>
    </xf>
    <xf numFmtId="179" fontId="33" fillId="0" borderId="0" xfId="0" applyNumberFormat="1" applyFont="1" applyBorder="1" applyAlignment="1">
      <alignment horizontal="center" vertical="center" wrapText="1"/>
    </xf>
    <xf numFmtId="179" fontId="13" fillId="0" borderId="1" xfId="19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34" fillId="0" borderId="0" xfId="0" applyFont="1" applyAlignment="1">
      <alignment horizontal="justify" vertical="center"/>
    </xf>
    <xf numFmtId="179" fontId="35" fillId="2" borderId="1" xfId="119" applyNumberFormat="1" applyFont="1" applyFill="1" applyBorder="1" applyAlignment="1">
      <alignment horizontal="center" vertical="center" wrapText="1"/>
    </xf>
    <xf numFmtId="178" fontId="0" fillId="0" borderId="0" xfId="0" applyNumberFormat="1" applyAlignment="1">
      <alignment horizontal="center" vertical="center" wrapText="1"/>
    </xf>
    <xf numFmtId="0" fontId="36" fillId="0" borderId="0" xfId="0" applyFont="1" applyAlignment="1">
      <alignment horizontal="center" vertical="center" wrapText="1"/>
    </xf>
    <xf numFmtId="0" fontId="37" fillId="0" borderId="0" xfId="189" applyBorder="1"/>
    <xf numFmtId="0" fontId="0" fillId="0" borderId="0" xfId="194" applyNumberFormat="1" applyFont="1" applyFill="1" applyBorder="1" applyAlignment="1" applyProtection="1">
      <alignment vertical="center"/>
      <protection locked="0"/>
    </xf>
    <xf numFmtId="0" fontId="13" fillId="0" borderId="0" xfId="94" applyFont="1" applyAlignment="1">
      <alignment horizontal="right" vertical="center" wrapText="1"/>
    </xf>
    <xf numFmtId="177" fontId="37" fillId="0" borderId="0" xfId="189" applyNumberFormat="1" applyBorder="1"/>
    <xf numFmtId="0" fontId="24" fillId="0" borderId="0" xfId="49" applyFont="1" applyFill="1" applyAlignment="1">
      <alignment horizontal="center" vertical="center" wrapText="1"/>
    </xf>
    <xf numFmtId="49" fontId="38" fillId="0" borderId="0" xfId="52" applyNumberFormat="1" applyFont="1" applyFill="1" applyAlignment="1">
      <alignment horizontal="left" vertical="top"/>
      <protection locked="0"/>
    </xf>
    <xf numFmtId="49" fontId="39" fillId="0" borderId="1" xfId="52" applyNumberFormat="1" applyFont="1" applyFill="1" applyBorder="1" applyAlignment="1">
      <alignment horizontal="center" vertical="center"/>
      <protection locked="0"/>
    </xf>
    <xf numFmtId="49" fontId="38" fillId="0" borderId="1" xfId="52" applyNumberFormat="1" applyFont="1" applyFill="1" applyBorder="1" applyAlignment="1">
      <alignment horizontal="center" vertical="center"/>
      <protection locked="0"/>
    </xf>
    <xf numFmtId="49" fontId="38" fillId="0" borderId="1" xfId="52" applyNumberFormat="1" applyFont="1" applyFill="1" applyBorder="1" applyAlignment="1">
      <alignment horizontal="left" vertical="center"/>
      <protection locked="0"/>
    </xf>
    <xf numFmtId="49" fontId="38" fillId="0" borderId="1" xfId="52" applyNumberFormat="1" applyFont="1" applyFill="1" applyBorder="1" applyAlignment="1">
      <alignment horizontal="left" vertical="center" indent="1"/>
      <protection locked="0"/>
    </xf>
    <xf numFmtId="49" fontId="40" fillId="0" borderId="1" xfId="52" applyNumberFormat="1" applyFont="1" applyFill="1" applyBorder="1" applyAlignment="1">
      <alignment horizontal="center" vertical="center"/>
      <protection locked="0"/>
    </xf>
    <xf numFmtId="49" fontId="6" fillId="0" borderId="1" xfId="52" applyNumberFormat="1" applyFont="1" applyFill="1" applyBorder="1" applyAlignment="1" applyProtection="1">
      <alignment horizontal="center" vertical="center"/>
      <protection locked="0"/>
    </xf>
    <xf numFmtId="49" fontId="38" fillId="0" borderId="1" xfId="52" applyNumberFormat="1" applyFont="1" applyFill="1" applyBorder="1" applyAlignment="1" applyProtection="1">
      <alignment horizontal="center" vertical="center"/>
      <protection locked="0"/>
    </xf>
    <xf numFmtId="0" fontId="41" fillId="0" borderId="0" xfId="94" applyFont="1" applyAlignment="1">
      <alignment vertical="center" wrapText="1"/>
    </xf>
    <xf numFmtId="0" fontId="6" fillId="0" borderId="0" xfId="94" applyFont="1" applyAlignment="1">
      <alignment vertical="center" wrapText="1"/>
    </xf>
    <xf numFmtId="0" fontId="42" fillId="0" borderId="0" xfId="118" applyFont="1" applyFill="1" applyAlignment="1">
      <alignment horizontal="center" vertical="center"/>
    </xf>
    <xf numFmtId="0" fontId="42" fillId="0" borderId="0" xfId="118" applyFont="1" applyFill="1" applyAlignment="1">
      <alignment horizontal="left" vertical="center"/>
    </xf>
    <xf numFmtId="178" fontId="13" fillId="0" borderId="0" xfId="86" applyNumberFormat="1" applyFont="1" applyFill="1" applyAlignment="1">
      <alignment horizontal="right" vertical="center"/>
    </xf>
    <xf numFmtId="0" fontId="43" fillId="0" borderId="0" xfId="118" applyFont="1" applyFill="1" applyAlignment="1">
      <alignment vertical="center"/>
    </xf>
    <xf numFmtId="178" fontId="43" fillId="0" borderId="0" xfId="118" applyNumberFormat="1" applyFont="1" applyFill="1" applyAlignment="1">
      <alignment vertical="center"/>
    </xf>
    <xf numFmtId="0" fontId="13" fillId="0" borderId="0" xfId="118" applyFont="1" applyFill="1" applyAlignment="1">
      <alignment horizontal="center" vertical="center"/>
    </xf>
    <xf numFmtId="0" fontId="13" fillId="0" borderId="0" xfId="118" applyFont="1" applyFill="1" applyAlignment="1">
      <alignment horizontal="left" vertical="center"/>
    </xf>
    <xf numFmtId="178" fontId="13" fillId="0" borderId="0" xfId="118" applyNumberFormat="1" applyFont="1" applyFill="1" applyAlignment="1">
      <alignment horizontal="center" vertical="center"/>
    </xf>
    <xf numFmtId="0" fontId="27" fillId="0" borderId="1" xfId="118" applyFont="1" applyFill="1" applyBorder="1" applyAlignment="1">
      <alignment horizontal="center" vertical="center"/>
    </xf>
    <xf numFmtId="178" fontId="27" fillId="0" borderId="1" xfId="118" applyNumberFormat="1" applyFont="1" applyFill="1" applyBorder="1" applyAlignment="1">
      <alignment horizontal="center" vertical="center"/>
    </xf>
    <xf numFmtId="3" fontId="27" fillId="0" borderId="1" xfId="118" applyNumberFormat="1" applyFont="1" applyFill="1" applyBorder="1" applyAlignment="1">
      <alignment vertical="center"/>
    </xf>
    <xf numFmtId="0" fontId="13" fillId="0" borderId="1" xfId="118" applyFont="1" applyFill="1" applyBorder="1" applyAlignment="1">
      <alignment horizontal="center" vertical="center"/>
    </xf>
    <xf numFmtId="3" fontId="27" fillId="0" borderId="1" xfId="118" applyNumberFormat="1" applyFont="1" applyFill="1" applyBorder="1" applyAlignment="1">
      <alignment horizontal="left" vertical="center"/>
    </xf>
    <xf numFmtId="178" fontId="13" fillId="0" borderId="1" xfId="0" applyNumberFormat="1" applyFont="1" applyBorder="1" applyAlignment="1">
      <alignment horizontal="center" vertical="center"/>
    </xf>
    <xf numFmtId="178" fontId="13" fillId="0" borderId="1" xfId="118" applyNumberFormat="1" applyFont="1" applyFill="1" applyBorder="1" applyAlignment="1">
      <alignment horizontal="center" vertical="center"/>
    </xf>
    <xf numFmtId="3" fontId="13" fillId="0" borderId="1" xfId="118" applyNumberFormat="1" applyFont="1" applyFill="1" applyBorder="1" applyAlignment="1">
      <alignment horizontal="left" vertical="center"/>
    </xf>
    <xf numFmtId="0" fontId="13" fillId="0" borderId="1" xfId="118" applyFont="1" applyFill="1" applyBorder="1" applyAlignment="1">
      <alignment horizontal="left" vertical="center" wrapText="1"/>
    </xf>
    <xf numFmtId="0" fontId="13" fillId="0" borderId="1" xfId="118" applyFont="1" applyFill="1" applyBorder="1" applyAlignment="1">
      <alignment horizontal="left" vertical="center"/>
    </xf>
    <xf numFmtId="0" fontId="27" fillId="0" borderId="1" xfId="118" applyFont="1" applyFill="1" applyBorder="1" applyAlignment="1">
      <alignment horizontal="left" vertical="center"/>
    </xf>
    <xf numFmtId="0" fontId="6" fillId="0" borderId="0" xfId="94" applyFont="1" applyAlignment="1">
      <alignment horizontal="center" vertical="center" wrapText="1"/>
    </xf>
    <xf numFmtId="0" fontId="27" fillId="0" borderId="0" xfId="118" applyFont="1" applyFill="1" applyAlignment="1">
      <alignment vertical="center"/>
    </xf>
    <xf numFmtId="0" fontId="43" fillId="0" borderId="0" xfId="118" applyFont="1" applyFill="1" applyAlignment="1">
      <alignment horizontal="center" vertical="center"/>
    </xf>
    <xf numFmtId="0" fontId="13" fillId="0" borderId="0" xfId="118" applyFont="1" applyFill="1" applyAlignment="1">
      <alignment vertical="center"/>
    </xf>
    <xf numFmtId="3" fontId="13" fillId="0" borderId="1" xfId="118" applyNumberFormat="1" applyFont="1" applyFill="1" applyBorder="1" applyAlignment="1">
      <alignment vertical="center"/>
    </xf>
    <xf numFmtId="0" fontId="13" fillId="0" borderId="1" xfId="0" applyFont="1" applyBorder="1" applyAlignment="1">
      <alignment horizontal="center" vertical="center"/>
    </xf>
    <xf numFmtId="3" fontId="13" fillId="0" borderId="1" xfId="118" applyNumberFormat="1" applyFont="1" applyFill="1" applyBorder="1" applyAlignment="1">
      <alignment vertical="center" wrapText="1"/>
    </xf>
    <xf numFmtId="0" fontId="13" fillId="0" borderId="1" xfId="118" applyFont="1" applyFill="1" applyBorder="1" applyAlignment="1">
      <alignment vertical="center"/>
    </xf>
    <xf numFmtId="3" fontId="44" fillId="0" borderId="1" xfId="118" applyNumberFormat="1" applyFont="1" applyFill="1" applyBorder="1" applyAlignment="1">
      <alignment vertical="center"/>
    </xf>
    <xf numFmtId="0" fontId="42" fillId="0" borderId="1" xfId="0" applyFont="1" applyBorder="1" applyAlignment="1">
      <alignment horizontal="center" vertical="center"/>
    </xf>
    <xf numFmtId="0" fontId="42" fillId="0" borderId="1" xfId="0" applyFont="1" applyBorder="1" applyAlignment="1">
      <alignment vertical="center"/>
    </xf>
    <xf numFmtId="0" fontId="27" fillId="0" borderId="1" xfId="118" applyFont="1" applyFill="1" applyBorder="1" applyAlignment="1">
      <alignment vertical="center"/>
    </xf>
    <xf numFmtId="1" fontId="27" fillId="0" borderId="1" xfId="118" applyNumberFormat="1" applyFont="1" applyFill="1" applyBorder="1" applyAlignment="1" applyProtection="1">
      <alignment vertical="center"/>
      <protection locked="0"/>
    </xf>
    <xf numFmtId="179" fontId="45" fillId="0" borderId="0" xfId="0" applyNumberFormat="1" applyFont="1" applyBorder="1" applyAlignment="1">
      <alignment horizontal="center" vertical="center" wrapText="1"/>
    </xf>
    <xf numFmtId="176" fontId="13" fillId="2" borderId="1" xfId="183" applyNumberFormat="1" applyFont="1" applyFill="1" applyBorder="1" applyAlignment="1">
      <alignment horizontal="center" vertical="center" wrapText="1"/>
    </xf>
    <xf numFmtId="176" fontId="13" fillId="0" borderId="0" xfId="0" applyNumberFormat="1" applyFont="1" applyFill="1" applyBorder="1" applyAlignment="1" applyProtection="1">
      <alignment horizontal="center" vertical="center" wrapText="1"/>
    </xf>
    <xf numFmtId="176" fontId="46" fillId="0" borderId="0" xfId="0" applyNumberFormat="1" applyFont="1" applyFill="1" applyBorder="1" applyAlignment="1" applyProtection="1">
      <alignment horizontal="center" vertical="center" wrapText="1"/>
    </xf>
    <xf numFmtId="177" fontId="35" fillId="0" borderId="0" xfId="0" applyNumberFormat="1" applyFont="1" applyFill="1" applyBorder="1" applyAlignment="1" applyProtection="1">
      <alignment horizontal="center" vertical="center" wrapText="1"/>
    </xf>
    <xf numFmtId="176" fontId="35" fillId="0" borderId="0" xfId="0" applyNumberFormat="1" applyFont="1" applyFill="1" applyBorder="1" applyAlignment="1" applyProtection="1">
      <alignment horizontal="center" vertical="center" wrapText="1"/>
    </xf>
    <xf numFmtId="176" fontId="47" fillId="0" borderId="0" xfId="0" applyNumberFormat="1" applyFont="1" applyFill="1" applyBorder="1" applyAlignment="1" applyProtection="1">
      <alignment horizontal="center" vertical="center" wrapText="1"/>
    </xf>
    <xf numFmtId="180" fontId="35" fillId="0" borderId="0" xfId="0" applyNumberFormat="1" applyFont="1" applyFill="1" applyBorder="1" applyAlignment="1" applyProtection="1">
      <alignment horizontal="left" vertical="center" wrapText="1"/>
    </xf>
    <xf numFmtId="177" fontId="13" fillId="0" borderId="0" xfId="0" applyNumberFormat="1" applyFont="1" applyFill="1" applyBorder="1" applyAlignment="1" applyProtection="1">
      <alignment horizontal="center" vertical="center" wrapText="1"/>
    </xf>
    <xf numFmtId="177" fontId="48" fillId="0" borderId="1" xfId="116" applyNumberFormat="1" applyFont="1" applyFill="1" applyBorder="1" applyAlignment="1">
      <alignment horizontal="center" vertical="center" wrapText="1"/>
    </xf>
    <xf numFmtId="177" fontId="2" fillId="0" borderId="1" xfId="116"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6" fontId="13" fillId="0" borderId="0" xfId="0" applyNumberFormat="1" applyFont="1" applyFill="1" applyBorder="1" applyAlignment="1" applyProtection="1">
      <alignment horizontal="right" vertical="center" wrapText="1"/>
    </xf>
    <xf numFmtId="177" fontId="13" fillId="0" borderId="23" xfId="0" applyNumberFormat="1" applyFont="1" applyFill="1" applyBorder="1" applyAlignment="1" applyProtection="1">
      <alignment horizontal="right" vertical="center" wrapText="1"/>
    </xf>
    <xf numFmtId="177" fontId="13" fillId="0" borderId="0" xfId="0" applyNumberFormat="1" applyFont="1" applyFill="1" applyBorder="1" applyAlignment="1" applyProtection="1">
      <alignment vertical="center" wrapText="1"/>
    </xf>
    <xf numFmtId="0" fontId="49" fillId="0" borderId="0" xfId="0" applyFont="1" applyFill="1" applyAlignment="1" applyProtection="1">
      <alignment vertical="center"/>
      <protection locked="0"/>
    </xf>
    <xf numFmtId="0" fontId="30" fillId="0" borderId="0" xfId="0" applyFont="1" applyFill="1" applyAlignment="1" applyProtection="1">
      <alignment vertical="center"/>
      <protection locked="0"/>
    </xf>
    <xf numFmtId="0" fontId="28" fillId="0" borderId="0" xfId="0" applyFont="1" applyFill="1" applyAlignment="1" applyProtection="1">
      <alignment vertical="center"/>
      <protection locked="0"/>
    </xf>
    <xf numFmtId="0" fontId="28" fillId="3" borderId="0" xfId="0" applyFont="1" applyFill="1" applyAlignment="1" applyProtection="1">
      <alignment vertical="center"/>
      <protection locked="0"/>
    </xf>
    <xf numFmtId="0" fontId="50" fillId="0" borderId="0" xfId="0" applyFont="1" applyFill="1" applyAlignment="1" applyProtection="1">
      <alignment horizontal="center" vertical="center"/>
      <protection locked="0"/>
    </xf>
    <xf numFmtId="177" fontId="50" fillId="3" borderId="0" xfId="0" applyNumberFormat="1" applyFont="1" applyFill="1" applyAlignment="1" applyProtection="1">
      <alignment horizontal="center" vertical="center"/>
      <protection locked="0"/>
    </xf>
    <xf numFmtId="0" fontId="50" fillId="0" borderId="0" xfId="0" applyFont="1" applyFill="1" applyAlignment="1" applyProtection="1">
      <alignment vertical="center"/>
      <protection locked="0"/>
    </xf>
    <xf numFmtId="177" fontId="50" fillId="3" borderId="0" xfId="0" applyNumberFormat="1" applyFont="1" applyFill="1" applyAlignment="1" applyProtection="1">
      <alignment horizontal="right" vertical="center"/>
      <protection locked="0"/>
    </xf>
    <xf numFmtId="0" fontId="51" fillId="0" borderId="0" xfId="0" applyFont="1" applyFill="1" applyAlignment="1" applyProtection="1">
      <alignment horizontal="center" vertical="center"/>
      <protection locked="0"/>
    </xf>
    <xf numFmtId="0" fontId="49" fillId="0" borderId="0" xfId="0" applyFont="1" applyFill="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177" fontId="30" fillId="3" borderId="1" xfId="0" applyNumberFormat="1"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177" fontId="28" fillId="3" borderId="1" xfId="0" applyNumberFormat="1" applyFont="1" applyFill="1" applyBorder="1" applyAlignment="1" applyProtection="1">
      <alignment horizontal="center" vertical="center"/>
    </xf>
    <xf numFmtId="1" fontId="30" fillId="0" borderId="1" xfId="0" applyNumberFormat="1" applyFont="1" applyFill="1" applyBorder="1" applyAlignment="1" applyProtection="1">
      <alignment horizontal="center" vertical="center"/>
      <protection locked="0"/>
    </xf>
    <xf numFmtId="1" fontId="28" fillId="0" borderId="1" xfId="0" applyNumberFormat="1" applyFont="1" applyFill="1" applyBorder="1" applyAlignment="1" applyProtection="1">
      <alignment horizontal="center" vertical="center"/>
      <protection locked="0"/>
    </xf>
    <xf numFmtId="177" fontId="28" fillId="3" borderId="1"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3" fontId="28" fillId="0" borderId="1" xfId="0" applyNumberFormat="1" applyFont="1" applyFill="1" applyBorder="1" applyAlignment="1" applyProtection="1">
      <alignment horizontal="center" vertical="center"/>
      <protection locked="0"/>
    </xf>
    <xf numFmtId="0" fontId="6" fillId="0" borderId="0" xfId="86" applyFont="1">
      <alignment vertical="center"/>
    </xf>
    <xf numFmtId="0" fontId="41" fillId="0" borderId="0" xfId="86" applyFont="1">
      <alignment vertical="center"/>
    </xf>
    <xf numFmtId="0" fontId="0" fillId="0" borderId="0" xfId="86">
      <alignment vertical="center"/>
    </xf>
    <xf numFmtId="0" fontId="0" fillId="0" borderId="0" xfId="86" applyAlignment="1">
      <alignment horizontal="center" vertical="center"/>
    </xf>
    <xf numFmtId="0" fontId="13" fillId="0" borderId="0" xfId="86" applyFont="1" applyAlignment="1">
      <alignment horizontal="right" vertical="center"/>
    </xf>
    <xf numFmtId="0" fontId="52" fillId="0" borderId="0" xfId="86" applyFont="1" applyBorder="1" applyAlignment="1">
      <alignment horizontal="center" vertical="center" wrapText="1"/>
    </xf>
    <xf numFmtId="0" fontId="53" fillId="0" borderId="0" xfId="86" applyFont="1" applyBorder="1" applyAlignment="1">
      <alignment horizontal="center" vertical="center" wrapText="1"/>
    </xf>
    <xf numFmtId="0" fontId="25" fillId="0" borderId="0" xfId="86" applyFont="1" applyBorder="1" applyAlignment="1">
      <alignment horizontal="right" vertical="center" wrapText="1"/>
    </xf>
    <xf numFmtId="0" fontId="54" fillId="0" borderId="1" xfId="86" applyFont="1" applyBorder="1" applyAlignment="1">
      <alignment horizontal="center" vertical="center" wrapText="1"/>
    </xf>
    <xf numFmtId="178" fontId="54" fillId="0" borderId="1" xfId="86" applyNumberFormat="1" applyFont="1" applyBorder="1" applyAlignment="1">
      <alignment horizontal="center" vertical="center" wrapText="1"/>
    </xf>
    <xf numFmtId="0" fontId="54" fillId="0" borderId="1" xfId="86" applyFont="1" applyBorder="1" applyAlignment="1">
      <alignment horizontal="left" vertical="center" wrapText="1"/>
    </xf>
    <xf numFmtId="0" fontId="55" fillId="0" borderId="1" xfId="86" applyFont="1" applyBorder="1" applyAlignment="1">
      <alignment horizontal="left" vertical="center" wrapText="1"/>
    </xf>
    <xf numFmtId="178" fontId="55" fillId="0" borderId="1" xfId="86" applyNumberFormat="1" applyFont="1" applyBorder="1" applyAlignment="1">
      <alignment horizontal="center" vertical="center" wrapText="1"/>
    </xf>
    <xf numFmtId="0" fontId="55" fillId="0" borderId="1" xfId="86" applyFont="1" applyBorder="1" applyAlignment="1">
      <alignment horizontal="center" vertical="center" wrapText="1"/>
    </xf>
    <xf numFmtId="0" fontId="13" fillId="2" borderId="0" xfId="0" applyFont="1" applyFill="1" applyAlignment="1">
      <alignment horizontal="center" vertical="center" wrapText="1"/>
    </xf>
    <xf numFmtId="0" fontId="13" fillId="2" borderId="0" xfId="0" applyFont="1" applyFill="1" applyAlignment="1">
      <alignment horizontal="right" vertical="center" wrapText="1"/>
    </xf>
    <xf numFmtId="0" fontId="13" fillId="3" borderId="0" xfId="0" applyFont="1" applyFill="1" applyAlignment="1">
      <alignment horizontal="left" vertical="center" wrapText="1"/>
    </xf>
    <xf numFmtId="0" fontId="27" fillId="3" borderId="1"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center" vertical="center" wrapText="1"/>
    </xf>
    <xf numFmtId="0" fontId="50" fillId="3" borderId="1" xfId="0" applyNumberFormat="1" applyFont="1" applyFill="1" applyBorder="1" applyAlignment="1" applyProtection="1">
      <alignment horizontal="left" vertical="center" wrapText="1"/>
    </xf>
    <xf numFmtId="0" fontId="56" fillId="3" borderId="1" xfId="0" applyNumberFormat="1" applyFont="1" applyFill="1" applyBorder="1" applyAlignment="1" applyProtection="1">
      <alignment horizontal="left" vertical="center" wrapText="1"/>
    </xf>
    <xf numFmtId="178" fontId="50"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0" fontId="13" fillId="3" borderId="1" xfId="0" applyNumberFormat="1" applyFont="1" applyFill="1" applyBorder="1" applyAlignment="1" applyProtection="1">
      <alignment horizontal="left" vertical="center" wrapText="1"/>
    </xf>
    <xf numFmtId="0" fontId="27" fillId="2" borderId="1" xfId="0" applyNumberFormat="1" applyFont="1" applyFill="1" applyBorder="1" applyAlignment="1" applyProtection="1">
      <alignment horizontal="left" vertical="center" wrapText="1"/>
    </xf>
    <xf numFmtId="0" fontId="13" fillId="3" borderId="0" xfId="0" applyFont="1" applyFill="1" applyAlignment="1">
      <alignment horizontal="center" vertical="center" wrapText="1"/>
    </xf>
    <xf numFmtId="0" fontId="50" fillId="3" borderId="0" xfId="0" applyNumberFormat="1" applyFont="1" applyFill="1" applyBorder="1" applyAlignment="1" applyProtection="1">
      <alignment vertical="center" wrapText="1"/>
    </xf>
    <xf numFmtId="178" fontId="50" fillId="3" borderId="0" xfId="0" applyNumberFormat="1" applyFont="1" applyFill="1" applyBorder="1" applyAlignment="1" applyProtection="1">
      <alignment horizontal="center" vertical="center" wrapText="1"/>
    </xf>
    <xf numFmtId="0" fontId="50" fillId="3" borderId="0" xfId="0" applyNumberFormat="1" applyFont="1" applyFill="1" applyBorder="1" applyAlignment="1" applyProtection="1">
      <alignment horizontal="right" vertical="center"/>
    </xf>
    <xf numFmtId="0" fontId="57" fillId="3" borderId="0" xfId="0" applyNumberFormat="1" applyFont="1" applyFill="1" applyBorder="1" applyAlignment="1" applyProtection="1">
      <alignment horizontal="center" vertical="center" wrapText="1"/>
      <protection locked="0"/>
    </xf>
    <xf numFmtId="0" fontId="50" fillId="3" borderId="0" xfId="0" applyNumberFormat="1" applyFont="1" applyFill="1" applyBorder="1" applyAlignment="1" applyProtection="1">
      <alignment horizontal="left" vertical="center" wrapText="1"/>
    </xf>
    <xf numFmtId="178" fontId="50" fillId="3" borderId="0" xfId="0" applyNumberFormat="1" applyFont="1" applyFill="1" applyBorder="1" applyAlignment="1" applyProtection="1">
      <alignment horizontal="right" vertical="center" wrapText="1"/>
    </xf>
    <xf numFmtId="0" fontId="56" fillId="3" borderId="3" xfId="0" applyNumberFormat="1" applyFont="1" applyFill="1" applyBorder="1" applyAlignment="1" applyProtection="1">
      <alignment horizontal="center" vertical="center" wrapText="1"/>
    </xf>
    <xf numFmtId="0" fontId="56" fillId="3" borderId="1" xfId="0" applyNumberFormat="1" applyFont="1" applyFill="1" applyBorder="1" applyAlignment="1" applyProtection="1">
      <alignment horizontal="center" vertical="center" wrapText="1"/>
    </xf>
    <xf numFmtId="178" fontId="56" fillId="3" borderId="1" xfId="0" applyNumberFormat="1" applyFont="1" applyFill="1" applyBorder="1" applyAlignment="1" applyProtection="1">
      <alignment horizontal="center" vertical="center" wrapText="1"/>
    </xf>
    <xf numFmtId="178" fontId="56" fillId="3" borderId="3" xfId="0" applyNumberFormat="1" applyFont="1" applyFill="1" applyBorder="1" applyAlignment="1" applyProtection="1">
      <alignment horizontal="center" vertical="center" wrapText="1"/>
    </xf>
    <xf numFmtId="178" fontId="50" fillId="3" borderId="3" xfId="0" applyNumberFormat="1" applyFont="1" applyFill="1" applyBorder="1" applyAlignment="1" applyProtection="1">
      <alignment horizontal="center" vertical="center" wrapText="1"/>
    </xf>
    <xf numFmtId="0" fontId="56" fillId="3" borderId="10" xfId="0" applyNumberFormat="1" applyFont="1" applyFill="1" applyBorder="1" applyAlignment="1" applyProtection="1">
      <alignment horizontal="center" vertical="center" wrapText="1"/>
    </xf>
    <xf numFmtId="178" fontId="56" fillId="3" borderId="10" xfId="0" applyNumberFormat="1" applyFont="1" applyFill="1" applyBorder="1" applyAlignment="1" applyProtection="1">
      <alignment horizontal="center" vertical="center" wrapText="1"/>
    </xf>
    <xf numFmtId="178" fontId="50" fillId="3" borderId="10" xfId="0" applyNumberFormat="1" applyFont="1" applyFill="1" applyBorder="1" applyAlignment="1" applyProtection="1">
      <alignment horizontal="center" vertical="center" wrapText="1"/>
    </xf>
    <xf numFmtId="0" fontId="50" fillId="3" borderId="1" xfId="0" applyFont="1" applyFill="1" applyBorder="1" applyAlignment="1">
      <alignment horizontal="center" vertical="center" wrapText="1"/>
    </xf>
    <xf numFmtId="0" fontId="50" fillId="3" borderId="1" xfId="0" applyFont="1" applyFill="1" applyBorder="1" applyAlignment="1">
      <alignment vertical="center" wrapText="1"/>
    </xf>
    <xf numFmtId="178" fontId="50" fillId="3" borderId="1" xfId="0" applyNumberFormat="1" applyFont="1" applyFill="1" applyBorder="1" applyAlignment="1">
      <alignment horizontal="center" vertical="center" wrapText="1"/>
    </xf>
    <xf numFmtId="0" fontId="56" fillId="3" borderId="1" xfId="0" applyFont="1" applyFill="1" applyBorder="1" applyAlignment="1">
      <alignment horizontal="left" vertical="center" wrapText="1"/>
    </xf>
    <xf numFmtId="0" fontId="50" fillId="3" borderId="1" xfId="0" applyFont="1" applyFill="1" applyBorder="1" applyAlignment="1">
      <alignment horizontal="left" vertical="center" wrapText="1"/>
    </xf>
    <xf numFmtId="0" fontId="6" fillId="0" borderId="0" xfId="190" applyFont="1" applyFill="1" applyBorder="1" applyAlignment="1">
      <alignment vertical="center" wrapText="1"/>
    </xf>
    <xf numFmtId="0" fontId="41" fillId="0" borderId="0" xfId="190" applyFont="1" applyFill="1" applyAlignment="1">
      <alignment vertical="center" wrapText="1"/>
    </xf>
    <xf numFmtId="0" fontId="13" fillId="0" borderId="0" xfId="190" applyFont="1" applyFill="1" applyAlignment="1">
      <alignment vertical="center" wrapText="1"/>
    </xf>
    <xf numFmtId="0" fontId="6" fillId="0" borderId="0" xfId="190" applyFont="1" applyFill="1" applyAlignment="1">
      <alignment vertical="center" wrapText="1"/>
    </xf>
    <xf numFmtId="0" fontId="13" fillId="0" borderId="0" xfId="86" applyFont="1" applyFill="1" applyAlignment="1">
      <alignment vertical="center"/>
    </xf>
    <xf numFmtId="178" fontId="13" fillId="0" borderId="0" xfId="86" applyNumberFormat="1" applyFont="1" applyFill="1" applyAlignment="1">
      <alignment horizontal="center" vertical="center"/>
    </xf>
    <xf numFmtId="0" fontId="13" fillId="0" borderId="0" xfId="86" applyFont="1" applyFill="1" applyAlignment="1">
      <alignment horizontal="right" vertical="center"/>
    </xf>
    <xf numFmtId="0" fontId="58" fillId="0" borderId="0" xfId="0" applyFont="1" applyAlignment="1" applyProtection="1">
      <alignment horizontal="center" vertical="center" wrapText="1"/>
      <protection locked="0"/>
    </xf>
    <xf numFmtId="178" fontId="59" fillId="0" borderId="0" xfId="0" applyNumberFormat="1" applyFont="1" applyAlignment="1" applyProtection="1">
      <alignment horizontal="center" vertical="center" wrapText="1"/>
      <protection locked="0"/>
    </xf>
    <xf numFmtId="0" fontId="27" fillId="0" borderId="1" xfId="86" applyFont="1" applyFill="1" applyBorder="1" applyAlignment="1">
      <alignment horizontal="center" vertical="center"/>
    </xf>
    <xf numFmtId="178" fontId="27" fillId="0" borderId="9" xfId="86" applyNumberFormat="1" applyFont="1" applyFill="1" applyBorder="1" applyAlignment="1">
      <alignment horizontal="center" vertical="center"/>
    </xf>
    <xf numFmtId="0" fontId="27" fillId="0" borderId="9" xfId="86" applyFont="1" applyFill="1" applyBorder="1" applyAlignment="1">
      <alignment horizontal="center" vertical="center"/>
    </xf>
    <xf numFmtId="0" fontId="27" fillId="0" borderId="10" xfId="86" applyFont="1" applyFill="1" applyBorder="1" applyAlignment="1">
      <alignment horizontal="left" vertical="center"/>
    </xf>
    <xf numFmtId="178" fontId="13" fillId="0" borderId="25" xfId="86" applyNumberFormat="1" applyFont="1" applyFill="1" applyBorder="1" applyAlignment="1">
      <alignment horizontal="center" vertical="center" wrapText="1"/>
    </xf>
    <xf numFmtId="181" fontId="13" fillId="0" borderId="25" xfId="86" applyNumberFormat="1" applyFont="1" applyFill="1" applyBorder="1" applyAlignment="1">
      <alignment horizontal="center" vertical="center"/>
    </xf>
    <xf numFmtId="0" fontId="48" fillId="0" borderId="1" xfId="204" applyFont="1" applyBorder="1" applyAlignment="1">
      <alignment horizontal="center" vertical="center" wrapText="1"/>
    </xf>
    <xf numFmtId="178" fontId="13" fillId="0" borderId="25" xfId="86" applyNumberFormat="1" applyFont="1" applyFill="1" applyBorder="1" applyAlignment="1">
      <alignment horizontal="center" vertical="center"/>
    </xf>
    <xf numFmtId="0" fontId="27" fillId="0" borderId="10" xfId="86" applyFont="1" applyFill="1" applyBorder="1" applyAlignment="1">
      <alignment vertical="center"/>
    </xf>
    <xf numFmtId="0" fontId="13" fillId="0" borderId="10" xfId="86" applyFont="1" applyFill="1" applyBorder="1" applyAlignment="1">
      <alignment vertical="center"/>
    </xf>
    <xf numFmtId="177" fontId="2" fillId="0" borderId="1" xfId="203" applyNumberFormat="1" applyFont="1" applyBorder="1" applyAlignment="1">
      <alignment horizontal="center" vertical="center" wrapText="1"/>
    </xf>
    <xf numFmtId="177" fontId="2" fillId="0" borderId="25" xfId="203" applyNumberFormat="1" applyFont="1" applyBorder="1" applyAlignment="1">
      <alignment horizontal="center" vertical="center" wrapText="1"/>
    </xf>
    <xf numFmtId="0" fontId="13" fillId="0" borderId="10" xfId="86" applyFont="1" applyFill="1" applyBorder="1" applyAlignment="1">
      <alignment vertical="center" wrapText="1"/>
    </xf>
    <xf numFmtId="0" fontId="48" fillId="0" borderId="1" xfId="204" applyFont="1" applyBorder="1" applyAlignment="1">
      <alignment vertical="center" wrapText="1"/>
    </xf>
    <xf numFmtId="178" fontId="13" fillId="0" borderId="1" xfId="86" applyNumberFormat="1" applyFont="1" applyFill="1" applyBorder="1" applyAlignment="1">
      <alignment horizontal="center" vertical="center"/>
    </xf>
    <xf numFmtId="0" fontId="2" fillId="0" borderId="1" xfId="204" applyFont="1" applyBorder="1" applyAlignment="1">
      <alignment vertical="center" wrapText="1"/>
    </xf>
    <xf numFmtId="0" fontId="2" fillId="0" borderId="1" xfId="204" applyFont="1" applyBorder="1" applyAlignment="1">
      <alignment horizontal="left" vertical="center" wrapText="1"/>
    </xf>
    <xf numFmtId="0" fontId="48" fillId="0" borderId="1" xfId="204" applyFont="1" applyBorder="1" applyAlignment="1">
      <alignment horizontal="left" vertical="center" wrapText="1"/>
    </xf>
    <xf numFmtId="0" fontId="2" fillId="0" borderId="1" xfId="190" applyFont="1" applyFill="1" applyBorder="1" applyAlignment="1">
      <alignment horizontal="left" vertical="center" wrapText="1"/>
    </xf>
    <xf numFmtId="9" fontId="13" fillId="0" borderId="1" xfId="3" applyFont="1" applyFill="1" applyBorder="1" applyAlignment="1">
      <alignment horizontal="center" vertical="center"/>
    </xf>
    <xf numFmtId="9" fontId="13" fillId="0" borderId="25" xfId="3" applyFont="1" applyFill="1" applyBorder="1" applyAlignment="1">
      <alignment horizontal="center" vertical="center" wrapText="1"/>
    </xf>
    <xf numFmtId="0" fontId="13" fillId="0" borderId="1" xfId="190" applyFont="1" applyFill="1" applyBorder="1" applyAlignment="1">
      <alignment horizontal="left" vertical="center" wrapText="1"/>
    </xf>
    <xf numFmtId="0" fontId="13" fillId="0" borderId="0" xfId="0" applyFont="1" applyFill="1" applyAlignment="1">
      <alignment vertical="center" wrapText="1"/>
    </xf>
    <xf numFmtId="0" fontId="60" fillId="3" borderId="0" xfId="0" applyFont="1" applyFill="1" applyAlignment="1" applyProtection="1">
      <alignment vertical="center" wrapText="1"/>
      <protection locked="0"/>
    </xf>
    <xf numFmtId="178" fontId="13" fillId="3" borderId="0" xfId="0" applyNumberFormat="1" applyFont="1" applyFill="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178" fontId="13" fillId="3" borderId="0" xfId="0" applyNumberFormat="1" applyFont="1" applyFill="1" applyAlignment="1" applyProtection="1">
      <alignment horizontal="right" vertical="center" wrapText="1"/>
      <protection locked="0"/>
    </xf>
    <xf numFmtId="0" fontId="58" fillId="3" borderId="0" xfId="0" applyFont="1" applyFill="1" applyAlignment="1" applyProtection="1">
      <alignment horizontal="center" vertical="center" wrapText="1"/>
      <protection locked="0"/>
    </xf>
    <xf numFmtId="178" fontId="58" fillId="3" borderId="0" xfId="0" applyNumberFormat="1" applyFont="1" applyFill="1" applyAlignment="1" applyProtection="1">
      <alignment horizontal="center" vertical="center" wrapText="1"/>
      <protection locked="0"/>
    </xf>
    <xf numFmtId="0" fontId="42" fillId="3" borderId="0" xfId="0" applyFont="1" applyFill="1" applyAlignment="1" applyProtection="1">
      <alignment vertical="center" wrapText="1"/>
      <protection locked="0"/>
    </xf>
    <xf numFmtId="0" fontId="27" fillId="3" borderId="2" xfId="0" applyFont="1" applyFill="1" applyBorder="1" applyAlignment="1" applyProtection="1">
      <alignment horizontal="center" vertical="center" wrapText="1"/>
      <protection locked="0"/>
    </xf>
    <xf numFmtId="0" fontId="27" fillId="3" borderId="8" xfId="0" applyFont="1" applyFill="1" applyBorder="1" applyAlignment="1" applyProtection="1">
      <alignment horizontal="center" vertical="center" wrapText="1"/>
      <protection locked="0"/>
    </xf>
    <xf numFmtId="178" fontId="27" fillId="3" borderId="8" xfId="0" applyNumberFormat="1"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178" fontId="27" fillId="3" borderId="1" xfId="0" applyNumberFormat="1" applyFont="1" applyFill="1" applyBorder="1" applyAlignment="1">
      <alignment horizontal="center" vertical="center" wrapText="1"/>
    </xf>
    <xf numFmtId="0" fontId="27" fillId="3" borderId="1" xfId="0" applyFont="1" applyFill="1" applyBorder="1" applyAlignment="1" applyProtection="1">
      <alignment horizontal="left" vertical="center" wrapText="1"/>
      <protection locked="0"/>
    </xf>
    <xf numFmtId="178" fontId="13" fillId="3" borderId="1" xfId="0" applyNumberFormat="1" applyFont="1" applyFill="1" applyBorder="1" applyAlignment="1" applyProtection="1">
      <alignment horizontal="center" vertical="center" wrapText="1"/>
      <protection locked="0"/>
    </xf>
    <xf numFmtId="1" fontId="27" fillId="3" borderId="1" xfId="0" applyNumberFormat="1" applyFont="1" applyFill="1" applyBorder="1" applyAlignment="1" applyProtection="1">
      <alignment vertical="center" wrapText="1"/>
      <protection locked="0"/>
    </xf>
    <xf numFmtId="1" fontId="13" fillId="3" borderId="1" xfId="0" applyNumberFormat="1" applyFont="1" applyFill="1" applyBorder="1" applyAlignment="1" applyProtection="1">
      <alignment horizontal="left" vertical="center" wrapText="1"/>
      <protection locked="0"/>
    </xf>
    <xf numFmtId="178" fontId="13" fillId="0" borderId="1" xfId="0" applyNumberFormat="1" applyFont="1" applyBorder="1" applyAlignment="1" applyProtection="1">
      <alignment horizontal="center" vertical="center" wrapText="1"/>
      <protection locked="0"/>
    </xf>
    <xf numFmtId="0" fontId="13" fillId="3" borderId="1" xfId="0" applyFont="1" applyFill="1" applyBorder="1" applyAlignment="1" applyProtection="1">
      <alignment vertical="center" wrapText="1"/>
      <protection locked="0"/>
    </xf>
    <xf numFmtId="0" fontId="13" fillId="3" borderId="1" xfId="0" applyFont="1" applyFill="1" applyBorder="1" applyAlignment="1" applyProtection="1">
      <alignment horizontal="center" vertical="center" wrapText="1"/>
      <protection locked="0"/>
    </xf>
    <xf numFmtId="0" fontId="50" fillId="3" borderId="1" xfId="163" applyFont="1" applyFill="1" applyBorder="1" applyAlignment="1">
      <alignment horizontal="left" vertical="center" wrapText="1"/>
    </xf>
    <xf numFmtId="3" fontId="13" fillId="3" borderId="1" xfId="0" applyNumberFormat="1" applyFont="1" applyFill="1" applyBorder="1" applyAlignment="1" applyProtection="1">
      <alignment vertical="center" wrapText="1"/>
      <protection locked="0"/>
    </xf>
    <xf numFmtId="178" fontId="13" fillId="3" borderId="1" xfId="0" applyNumberFormat="1" applyFont="1" applyFill="1" applyBorder="1" applyAlignment="1">
      <alignment horizontal="center" vertical="center" wrapText="1"/>
    </xf>
    <xf numFmtId="1" fontId="27" fillId="3" borderId="1" xfId="0" applyNumberFormat="1" applyFont="1" applyFill="1" applyBorder="1" applyAlignment="1" applyProtection="1">
      <alignment horizontal="left" vertical="center" wrapText="1"/>
      <protection locked="0"/>
    </xf>
    <xf numFmtId="1" fontId="13" fillId="3" borderId="1" xfId="0" applyNumberFormat="1" applyFont="1" applyFill="1" applyBorder="1" applyAlignment="1" applyProtection="1">
      <alignment vertical="center" wrapText="1"/>
      <protection locked="0"/>
    </xf>
    <xf numFmtId="0" fontId="42" fillId="3" borderId="1" xfId="0" applyFont="1" applyFill="1" applyBorder="1" applyAlignment="1" applyProtection="1">
      <alignment horizontal="center" vertical="center" wrapText="1"/>
      <protection locked="0"/>
    </xf>
    <xf numFmtId="178" fontId="42" fillId="3" borderId="1" xfId="0" applyNumberFormat="1" applyFont="1" applyFill="1" applyBorder="1" applyAlignment="1" applyProtection="1">
      <alignment horizontal="center" vertical="center" wrapText="1"/>
      <protection locked="0"/>
    </xf>
    <xf numFmtId="182" fontId="13" fillId="0" borderId="0" xfId="0" applyNumberFormat="1" applyFont="1" applyFill="1" applyAlignment="1">
      <alignment vertical="center" wrapText="1"/>
    </xf>
    <xf numFmtId="0" fontId="6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62" fillId="0" borderId="2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vertical="center"/>
    </xf>
  </cellXfs>
  <cellStyles count="20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9" xfId="50"/>
    <cellStyle name="常规 3 14" xfId="51"/>
    <cellStyle name="常规_功能分类1212zhangl" xfId="52"/>
    <cellStyle name="常规 31 2" xfId="53"/>
    <cellStyle name="常规 26 2" xfId="54"/>
    <cellStyle name="_ET_STYLE_NoName_00__支出预算" xfId="55"/>
    <cellStyle name="差_出版署2010年度中央部门决算草案" xfId="56"/>
    <cellStyle name="RowLevel_0" xfId="57"/>
    <cellStyle name="差_5.中央部门决算（草案)-1 2" xfId="58"/>
    <cellStyle name="常规 6" xfId="59"/>
    <cellStyle name="百分比 2" xfId="60"/>
    <cellStyle name="差_出版署2010年度中央部门决算草案 2" xfId="61"/>
    <cellStyle name="常规 5 2" xfId="62"/>
    <cellStyle name="_ET_STYLE_NoName_00_" xfId="63"/>
    <cellStyle name="常规 5 2 2" xfId="64"/>
    <cellStyle name="常规 26" xfId="65"/>
    <cellStyle name="常规 31" xfId="66"/>
    <cellStyle name="常规 8 2" xfId="67"/>
    <cellStyle name="百分比 2 2" xfId="68"/>
    <cellStyle name="_ET_STYLE_NoName_00_ 2" xfId="69"/>
    <cellStyle name="ColLevel_0" xfId="70"/>
    <cellStyle name="Normal" xfId="71"/>
    <cellStyle name="百分比 3" xfId="72"/>
    <cellStyle name="差_5.中央部门决算（草案)-1" xfId="73"/>
    <cellStyle name="差_全国友协2010年度中央部门决算（草案）" xfId="74"/>
    <cellStyle name="差_全国友协2010年度中央部门决算（草案） 2" xfId="75"/>
    <cellStyle name="差_司法部2010年度中央部门决算（草案）报" xfId="76"/>
    <cellStyle name="差_司法部2010年度中央部门决算（草案）报 2" xfId="77"/>
    <cellStyle name="常规 10" xfId="78"/>
    <cellStyle name="常规 16 2" xfId="79"/>
    <cellStyle name="常规 21 2" xfId="80"/>
    <cellStyle name="好_出版署2010年度中央部门决算草案 2" xfId="81"/>
    <cellStyle name="常规 10 2" xfId="82"/>
    <cellStyle name="常规 10 2 2" xfId="83"/>
    <cellStyle name="常规 10 3" xfId="84"/>
    <cellStyle name="好_司法部2010年度中央部门决算（草案）报 2" xfId="85"/>
    <cellStyle name="常规 11" xfId="86"/>
    <cellStyle name="常规 11 2" xfId="87"/>
    <cellStyle name="常规 12" xfId="88"/>
    <cellStyle name="常规 12 2" xfId="89"/>
    <cellStyle name="常规 13" xfId="90"/>
    <cellStyle name="常规 13 2" xfId="91"/>
    <cellStyle name="常规 14" xfId="92"/>
    <cellStyle name="常规 14 2" xfId="93"/>
    <cellStyle name="常规 14_建管站" xfId="94"/>
    <cellStyle name="常规 14_建管站 2" xfId="95"/>
    <cellStyle name="常规 15" xfId="96"/>
    <cellStyle name="常规 20" xfId="97"/>
    <cellStyle name="常规 15 2" xfId="98"/>
    <cellStyle name="常规 20 2" xfId="99"/>
    <cellStyle name="常规 16" xfId="100"/>
    <cellStyle name="常规 21" xfId="101"/>
    <cellStyle name="好_出版署2010年度中央部门决算草案" xfId="102"/>
    <cellStyle name="常规 17" xfId="103"/>
    <cellStyle name="常规 22" xfId="104"/>
    <cellStyle name="常规 17 2" xfId="105"/>
    <cellStyle name="常规 22 2" xfId="106"/>
    <cellStyle name="常规 18" xfId="107"/>
    <cellStyle name="常规 23" xfId="108"/>
    <cellStyle name="常规 18 2" xfId="109"/>
    <cellStyle name="常规 23 2" xfId="110"/>
    <cellStyle name="常规 19" xfId="111"/>
    <cellStyle name="常规 24" xfId="112"/>
    <cellStyle name="常规 19 2" xfId="113"/>
    <cellStyle name="常规 24 2" xfId="114"/>
    <cellStyle name="常规 2" xfId="115"/>
    <cellStyle name="常规 2 2" xfId="116"/>
    <cellStyle name="常规 2 2 2" xfId="117"/>
    <cellStyle name="常规 37" xfId="118"/>
    <cellStyle name="常规 42" xfId="119"/>
    <cellStyle name="常规 2 3" xfId="120"/>
    <cellStyle name="常规 2 3 2" xfId="121"/>
    <cellStyle name="常规 2 4" xfId="122"/>
    <cellStyle name="好_5.中央部门决算（草案)-1 2" xfId="123"/>
    <cellStyle name="常规 2 4 2" xfId="124"/>
    <cellStyle name="常规 2 5" xfId="125"/>
    <cellStyle name="常规 2 5 2" xfId="126"/>
    <cellStyle name="常规 2 6" xfId="127"/>
    <cellStyle name="常规 25" xfId="128"/>
    <cellStyle name="常规 30" xfId="129"/>
    <cellStyle name="常规 25 2" xfId="130"/>
    <cellStyle name="常规 27" xfId="131"/>
    <cellStyle name="常规 32" xfId="132"/>
    <cellStyle name="常规 27 3" xfId="133"/>
    <cellStyle name="常规 28" xfId="134"/>
    <cellStyle name="常规 33" xfId="135"/>
    <cellStyle name="常规 28 2" xfId="136"/>
    <cellStyle name="常规 33 2" xfId="137"/>
    <cellStyle name="常规 29" xfId="138"/>
    <cellStyle name="常规 34" xfId="139"/>
    <cellStyle name="常规 29 2" xfId="140"/>
    <cellStyle name="常规 34 2" xfId="141"/>
    <cellStyle name="常规 3" xfId="142"/>
    <cellStyle name="常规 3 10" xfId="143"/>
    <cellStyle name="常规 3 11" xfId="144"/>
    <cellStyle name="常规 3 12" xfId="145"/>
    <cellStyle name="常规 3 13" xfId="146"/>
    <cellStyle name="常规 3 2" xfId="147"/>
    <cellStyle name="常规 3 2 2" xfId="148"/>
    <cellStyle name="常规 3 2 3" xfId="149"/>
    <cellStyle name="常规 3 2 3 2" xfId="150"/>
    <cellStyle name="常规 3 2 4" xfId="151"/>
    <cellStyle name="常规 3 22" xfId="152"/>
    <cellStyle name="常规 3 3" xfId="153"/>
    <cellStyle name="常规 3 4" xfId="154"/>
    <cellStyle name="常规 3 6" xfId="155"/>
    <cellStyle name="常规 3 7" xfId="156"/>
    <cellStyle name="常规 3 8" xfId="157"/>
    <cellStyle name="常规 3 9" xfId="158"/>
    <cellStyle name="常规 3_农业股2018年预算汇总表" xfId="159"/>
    <cellStyle name="常规 35" xfId="160"/>
    <cellStyle name="常规 40" xfId="161"/>
    <cellStyle name="常规 35 2" xfId="162"/>
    <cellStyle name="常规_2011年全省结算汇总表2012(1).03.28定稿" xfId="163"/>
    <cellStyle name="常规 36" xfId="164"/>
    <cellStyle name="常规 41" xfId="165"/>
    <cellStyle name="常规 36 2" xfId="166"/>
    <cellStyle name="常规 36 2 2" xfId="167"/>
    <cellStyle name="常规 38" xfId="168"/>
    <cellStyle name="常规 43" xfId="169"/>
    <cellStyle name="常规 4" xfId="170"/>
    <cellStyle name="常规 4 2" xfId="171"/>
    <cellStyle name="常规 4 2 2" xfId="172"/>
    <cellStyle name="常规 4 2 2 2" xfId="173"/>
    <cellStyle name="常规 4 3" xfId="174"/>
    <cellStyle name="常规 45" xfId="175"/>
    <cellStyle name="常规 46" xfId="176"/>
    <cellStyle name="常规 47" xfId="177"/>
    <cellStyle name="常规 48" xfId="178"/>
    <cellStyle name="常规 5" xfId="179"/>
    <cellStyle name="常规 5 3" xfId="180"/>
    <cellStyle name="常规 6 2" xfId="181"/>
    <cellStyle name="常规 65" xfId="182"/>
    <cellStyle name="常规 65 2" xfId="183"/>
    <cellStyle name="常规 7" xfId="184"/>
    <cellStyle name="常规 7 2" xfId="185"/>
    <cellStyle name="常规 8" xfId="186"/>
    <cellStyle name="常规 9" xfId="187"/>
    <cellStyle name="常规 9 2" xfId="188"/>
    <cellStyle name="常规_2017公共预算安排7、8、9、12、13、14、15、16" xfId="189"/>
    <cellStyle name="常规_3岳阳县2016年财政预算方案" xfId="190"/>
    <cellStyle name="常规_Sheet1" xfId="191"/>
    <cellStyle name="常规_Sheet1_3岳阳县2016年财政预算方案 2" xfId="192"/>
    <cellStyle name="常规_Sheet2" xfId="193"/>
    <cellStyle name="常规_SRBJ9701" xfId="194"/>
    <cellStyle name="好_5.中央部门决算（草案)-1" xfId="195"/>
    <cellStyle name="好_全国友协2010年度中央部门决算（草案）" xfId="196"/>
    <cellStyle name="好_全国友协2010年度中央部门决算（草案） 2" xfId="197"/>
    <cellStyle name="好_司法部2010年度中央部门决算（草案）报" xfId="198"/>
    <cellStyle name="千位分隔 2" xfId="199"/>
    <cellStyle name="千位分隔 3" xfId="200"/>
    <cellStyle name="样式 1" xfId="201"/>
    <cellStyle name="样式 1 2" xfId="202"/>
    <cellStyle name="常规_Sheet1_1_3岳阳县2016年财政预算方案" xfId="203"/>
    <cellStyle name="常规_Sheet1_3岳阳县2016年财政预算方案" xfId="20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4180;\2023&#24180;&#37096;&#38376;\2023&#24180;&#39044;&#31639;&#32534;&#21046;&#38468;&#34920;\2023&#24180;&#39044;&#31639;&#26041;&#26696;&#65288;&#27491;&#24335;&#65289;\2023&#24180;&#36130;&#25919;&#39044;&#31639;&#26041;&#26696;-&#20154;&#27665;&#20195;&#34920;&#22823;&#20250;\4&#12289;&#23731;&#38451;&#21439;2023&#24180;&#25919;&#24220;&#36130;&#25919;&#39044;&#31639;&#65288;&#3360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615;&#20445;&#32771;&#26680;&#23731;&#38451;&#21439;2023&#24180;&#25919;&#24220;&#36130;&#25919;&#39044;&#31639;&#65288;&#33609;&#2669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表"/>
      <sheetName val="拨款表"/>
      <sheetName val="部门收支表"/>
      <sheetName val="一"/>
      <sheetName val="（一）"/>
      <sheetName val="1全县收支 "/>
      <sheetName val="2收入表 "/>
      <sheetName val="3支出表 "/>
      <sheetName val="4县级收支 "/>
      <sheetName val="（二）"/>
      <sheetName val="5全县基金收支 "/>
      <sheetName val="6县级基金收支 "/>
      <sheetName val="（三）"/>
      <sheetName val="7国有资本经营预算 "/>
      <sheetName val="（四）"/>
      <sheetName val="8社会基金预算  "/>
      <sheetName val="9债务预算"/>
      <sheetName val="二、2023年财政预算"/>
      <sheetName val="（一）、"/>
      <sheetName val="10全县收支"/>
      <sheetName val="财力表"/>
      <sheetName val="11收入表"/>
      <sheetName val="上解支出"/>
      <sheetName val="增减变化表"/>
      <sheetName val="12支出表  (功能分类)"/>
      <sheetName val="13支出表（经济分类）"/>
      <sheetName val="14县级收支"/>
      <sheetName val="功能科目表"/>
      <sheetName val="部门明细表"/>
      <sheetName val="公务费"/>
      <sheetName val="退休人员津补贴"/>
      <sheetName val="批复专项"/>
      <sheetName val="15公共预算专项"/>
      <sheetName val="科目表"/>
      <sheetName val="科目"/>
      <sheetName val="非税收入"/>
      <sheetName val="上级转移支付总表"/>
      <sheetName val="上级转移支付明细"/>
      <sheetName val="16乡镇"/>
      <sheetName val="世行贷款"/>
      <sheetName val="17三保总表"/>
      <sheetName val="三保汇总表"/>
      <sheetName val="三保明细"/>
      <sheetName val="18三公"/>
      <sheetName val="（二）、"/>
      <sheetName val="19全县基金收支"/>
      <sheetName val="20县级基金收支 "/>
      <sheetName val="21基金专项"/>
      <sheetName val="出让表"/>
      <sheetName val="（三）、"/>
      <sheetName val="22国有资本经营预算"/>
      <sheetName val="23国有资本经营预算专项"/>
      <sheetName val="（四）、"/>
      <sheetName val="24社会基金预算 "/>
      <sheetName val="Sheet2"/>
      <sheetName val="附"/>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0">
          <cell r="F10">
            <v>2134</v>
          </cell>
        </row>
        <row r="11">
          <cell r="F11">
            <v>3650</v>
          </cell>
        </row>
      </sheetData>
      <sheetData sheetId="47">
        <row r="25">
          <cell r="D25">
            <v>8748</v>
          </cell>
        </row>
      </sheetData>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批复表"/>
      <sheetName val="拨款表"/>
      <sheetName val="部门收支表"/>
      <sheetName val="一"/>
      <sheetName val="（一）"/>
      <sheetName val="1全县收支 "/>
      <sheetName val="2收入表 "/>
      <sheetName val="3支出表 "/>
      <sheetName val="4县级收支 "/>
      <sheetName val="（二）"/>
      <sheetName val="5全县基金收支 "/>
      <sheetName val="6县级基金收支 "/>
      <sheetName val="（三）"/>
      <sheetName val="7国有资本经营预算 "/>
      <sheetName val="（四）"/>
      <sheetName val="8社会基金预算  "/>
      <sheetName val="9债务预算"/>
      <sheetName val="二、2023年财政预算"/>
      <sheetName val="（一）、"/>
      <sheetName val="10全县收支"/>
      <sheetName val="财力表"/>
      <sheetName val="11收入表"/>
      <sheetName val="上解支出"/>
      <sheetName val="增减变化表"/>
      <sheetName val="12支出表  (功能分类)"/>
      <sheetName val="13支出表（经济分类）"/>
      <sheetName val="14县级收支"/>
      <sheetName val="功能科目表"/>
      <sheetName val="部门明细表"/>
      <sheetName val="公务费"/>
      <sheetName val="退休人员津补贴"/>
      <sheetName val="批复专项"/>
      <sheetName val="15公共预算专项"/>
      <sheetName val="科目表"/>
      <sheetName val="科目"/>
      <sheetName val="非税收入"/>
      <sheetName val="上级转移支付总表"/>
      <sheetName val="上级转移支付明细"/>
      <sheetName val="16乡镇"/>
      <sheetName val="世行贷款"/>
      <sheetName val="17三保总表"/>
      <sheetName val="三保汇总表"/>
      <sheetName val="三保明细"/>
      <sheetName val="18三公"/>
      <sheetName val="（二）、"/>
      <sheetName val="19全县基金收支"/>
      <sheetName val="20县级基金收支 "/>
      <sheetName val="21基金专项"/>
      <sheetName val="出让表"/>
      <sheetName val="（三）、"/>
      <sheetName val="22国有资本经营预算"/>
      <sheetName val="23国有资本经营预算专项"/>
      <sheetName val="（四）、"/>
      <sheetName val="24社会基金预算 "/>
      <sheetName val="Sheet2"/>
      <sheetName val="附"/>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topLeftCell="A3" workbookViewId="0">
      <selection activeCell="E7" sqref="E7"/>
    </sheetView>
  </sheetViews>
  <sheetFormatPr defaultColWidth="9" defaultRowHeight="25.2" customHeight="1" outlineLevelCol="1"/>
  <cols>
    <col min="1" max="1" width="8.7" style="331" customWidth="1"/>
    <col min="2" max="2" width="46.6" style="332" customWidth="1"/>
    <col min="3" max="16384" width="9" style="332"/>
  </cols>
  <sheetData>
    <row r="1" ht="36" customHeight="1" spans="1:2">
      <c r="A1" s="333" t="s">
        <v>0</v>
      </c>
      <c r="B1" s="333"/>
    </row>
    <row r="2" s="330" customFormat="1" ht="33" customHeight="1" spans="1:2">
      <c r="A2" s="334" t="s">
        <v>1</v>
      </c>
      <c r="B2" s="334" t="s">
        <v>2</v>
      </c>
    </row>
    <row r="3" s="330" customFormat="1" customHeight="1" spans="1:2">
      <c r="A3" s="334">
        <v>1</v>
      </c>
      <c r="B3" s="335" t="s">
        <v>3</v>
      </c>
    </row>
    <row r="4" s="330" customFormat="1" customHeight="1" spans="1:2">
      <c r="A4" s="334">
        <v>2</v>
      </c>
      <c r="B4" s="335" t="s">
        <v>4</v>
      </c>
    </row>
    <row r="5" s="330" customFormat="1" customHeight="1" spans="1:2">
      <c r="A5" s="334">
        <v>3</v>
      </c>
      <c r="B5" s="335" t="s">
        <v>5</v>
      </c>
    </row>
    <row r="6" s="330" customFormat="1" customHeight="1" spans="1:2">
      <c r="A6" s="334">
        <v>4</v>
      </c>
      <c r="B6" s="335" t="s">
        <v>6</v>
      </c>
    </row>
    <row r="7" s="330" customFormat="1" customHeight="1" spans="1:2">
      <c r="A7" s="334">
        <v>5</v>
      </c>
      <c r="B7" s="335" t="s">
        <v>7</v>
      </c>
    </row>
    <row r="8" s="330" customFormat="1" customHeight="1" spans="1:2">
      <c r="A8" s="334">
        <v>6</v>
      </c>
      <c r="B8" s="335" t="s">
        <v>8</v>
      </c>
    </row>
    <row r="9" s="330" customFormat="1" customHeight="1" spans="1:2">
      <c r="A9" s="334">
        <v>7</v>
      </c>
      <c r="B9" s="335" t="s">
        <v>9</v>
      </c>
    </row>
    <row r="10" s="330" customFormat="1" customHeight="1" spans="1:2">
      <c r="A10" s="334">
        <v>8</v>
      </c>
      <c r="B10" s="335" t="s">
        <v>10</v>
      </c>
    </row>
    <row r="11" s="330" customFormat="1" customHeight="1" spans="1:2">
      <c r="A11" s="334">
        <v>9</v>
      </c>
      <c r="B11" s="335" t="s">
        <v>11</v>
      </c>
    </row>
    <row r="12" s="330" customFormat="1" customHeight="1" spans="1:2">
      <c r="A12" s="334">
        <v>10</v>
      </c>
      <c r="B12" s="335" t="s">
        <v>12</v>
      </c>
    </row>
    <row r="13" s="330" customFormat="1" customHeight="1" spans="1:2">
      <c r="A13" s="334">
        <v>11</v>
      </c>
      <c r="B13" s="335" t="s">
        <v>13</v>
      </c>
    </row>
    <row r="14" s="330" customFormat="1" customHeight="1" spans="1:2">
      <c r="A14" s="334">
        <v>12</v>
      </c>
      <c r="B14" s="335" t="s">
        <v>14</v>
      </c>
    </row>
    <row r="15" s="330" customFormat="1" customHeight="1" spans="1:2">
      <c r="A15" s="334">
        <v>13</v>
      </c>
      <c r="B15" s="335" t="s">
        <v>15</v>
      </c>
    </row>
    <row r="16" s="330" customFormat="1" customHeight="1" spans="1:2">
      <c r="A16" s="334">
        <v>14</v>
      </c>
      <c r="B16" s="335" t="s">
        <v>16</v>
      </c>
    </row>
    <row r="17" s="330" customFormat="1" customHeight="1" spans="1:2">
      <c r="A17" s="334">
        <v>15</v>
      </c>
      <c r="B17" s="335" t="s">
        <v>17</v>
      </c>
    </row>
    <row r="18" s="330" customFormat="1" customHeight="1" spans="1:2">
      <c r="A18" s="334">
        <v>16</v>
      </c>
      <c r="B18" s="335" t="s">
        <v>18</v>
      </c>
    </row>
    <row r="19" s="330" customFormat="1" customHeight="1" spans="1:2">
      <c r="A19" s="334">
        <v>17</v>
      </c>
      <c r="B19" s="335" t="s">
        <v>19</v>
      </c>
    </row>
    <row r="20" customHeight="1" spans="1:2">
      <c r="A20" s="334">
        <v>18</v>
      </c>
      <c r="B20" s="336" t="s">
        <v>20</v>
      </c>
    </row>
    <row r="21" customHeight="1" spans="1:2">
      <c r="A21" s="334">
        <v>19</v>
      </c>
      <c r="B21" s="336" t="s">
        <v>21</v>
      </c>
    </row>
    <row r="22" customHeight="1" spans="1:2">
      <c r="A22" s="334">
        <v>20</v>
      </c>
      <c r="B22" s="336" t="s">
        <v>22</v>
      </c>
    </row>
    <row r="23" customHeight="1" spans="1:2">
      <c r="A23" s="334">
        <v>21</v>
      </c>
      <c r="B23" s="336" t="s">
        <v>23</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workbookViewId="0">
      <selection activeCell="E5" sqref="E5"/>
    </sheetView>
  </sheetViews>
  <sheetFormatPr defaultColWidth="9" defaultRowHeight="30" customHeight="1" outlineLevelCol="2"/>
  <cols>
    <col min="1" max="1" width="19.5" style="159" customWidth="1"/>
    <col min="2" max="2" width="31.125" style="179" customWidth="1"/>
    <col min="3" max="3" width="19.75" style="159" customWidth="1"/>
    <col min="4" max="16384" width="9" style="159"/>
  </cols>
  <sheetData>
    <row r="1" ht="18" customHeight="1" spans="1:3">
      <c r="A1" s="165"/>
      <c r="B1" s="180"/>
      <c r="C1" s="162" t="s">
        <v>2625</v>
      </c>
    </row>
    <row r="2" customHeight="1" spans="1:3">
      <c r="A2" s="181" t="s">
        <v>2626</v>
      </c>
      <c r="B2" s="181"/>
      <c r="C2" s="181"/>
    </row>
    <row r="3" s="158" customFormat="1" customHeight="1" spans="1:3">
      <c r="A3" s="165"/>
      <c r="B3" s="182"/>
      <c r="C3" s="167" t="s">
        <v>53</v>
      </c>
    </row>
    <row r="4" s="158" customFormat="1" customHeight="1" spans="1:3">
      <c r="A4" s="168" t="s">
        <v>102</v>
      </c>
      <c r="B4" s="168" t="s">
        <v>2627</v>
      </c>
      <c r="C4" s="168" t="s">
        <v>2628</v>
      </c>
    </row>
    <row r="5" customHeight="1" spans="1:3">
      <c r="A5" s="171"/>
      <c r="B5" s="170" t="s">
        <v>2629</v>
      </c>
      <c r="C5" s="168">
        <f>SUM(C6:C9)</f>
        <v>83100</v>
      </c>
    </row>
    <row r="6" customHeight="1" spans="1:3">
      <c r="A6" s="171">
        <v>1030148</v>
      </c>
      <c r="B6" s="183" t="s">
        <v>2630</v>
      </c>
      <c r="C6" s="184">
        <v>41740</v>
      </c>
    </row>
    <row r="7" customHeight="1" spans="1:3">
      <c r="A7" s="171">
        <v>1030156</v>
      </c>
      <c r="B7" s="183" t="s">
        <v>2631</v>
      </c>
      <c r="C7" s="184">
        <v>1000</v>
      </c>
    </row>
    <row r="8" customHeight="1" spans="1:3">
      <c r="A8" s="171">
        <v>1030178</v>
      </c>
      <c r="B8" s="183" t="s">
        <v>2632</v>
      </c>
      <c r="C8" s="184">
        <v>360</v>
      </c>
    </row>
    <row r="9" customHeight="1" spans="1:3">
      <c r="A9" s="171">
        <v>1030199</v>
      </c>
      <c r="B9" s="185" t="s">
        <v>2633</v>
      </c>
      <c r="C9" s="184">
        <v>40000</v>
      </c>
    </row>
    <row r="10" customHeight="1" spans="1:3">
      <c r="A10" s="171"/>
      <c r="B10" s="183"/>
      <c r="C10" s="171"/>
    </row>
    <row r="11" customHeight="1" spans="1:3">
      <c r="A11" s="171"/>
      <c r="B11" s="186"/>
      <c r="C11" s="186"/>
    </row>
    <row r="12" customHeight="1" spans="1:3">
      <c r="A12" s="171"/>
      <c r="B12" s="187"/>
      <c r="C12" s="171"/>
    </row>
    <row r="13" customHeight="1" spans="1:3">
      <c r="A13" s="188"/>
      <c r="B13" s="189"/>
      <c r="C13" s="189"/>
    </row>
    <row r="14" customHeight="1" spans="1:3">
      <c r="A14" s="171">
        <v>110</v>
      </c>
      <c r="B14" s="190" t="s">
        <v>2634</v>
      </c>
      <c r="C14" s="168">
        <f>C15</f>
        <v>8200</v>
      </c>
    </row>
    <row r="15" customHeight="1" spans="1:3">
      <c r="A15" s="171">
        <v>11004</v>
      </c>
      <c r="B15" s="186" t="s">
        <v>2635</v>
      </c>
      <c r="C15" s="171">
        <v>8200</v>
      </c>
    </row>
    <row r="16" customHeight="1" spans="1:3">
      <c r="A16" s="171"/>
      <c r="B16" s="190" t="s">
        <v>2636</v>
      </c>
      <c r="C16" s="171">
        <v>0</v>
      </c>
    </row>
    <row r="17" s="158" customFormat="1" customHeight="1" spans="1:3">
      <c r="A17" s="171">
        <v>11009</v>
      </c>
      <c r="B17" s="190" t="s">
        <v>2637</v>
      </c>
      <c r="C17" s="171">
        <v>0</v>
      </c>
    </row>
    <row r="18" customHeight="1" spans="1:3">
      <c r="A18" s="171">
        <v>105</v>
      </c>
      <c r="B18" s="191" t="s">
        <v>2638</v>
      </c>
      <c r="C18" s="168">
        <v>79700</v>
      </c>
    </row>
    <row r="19" customHeight="1" spans="1:3">
      <c r="A19" s="171"/>
      <c r="B19" s="168" t="s">
        <v>2639</v>
      </c>
      <c r="C19" s="168">
        <f>SUM(C5+C14+C16+C17+C18)</f>
        <v>171000</v>
      </c>
    </row>
  </sheetData>
  <mergeCells count="1">
    <mergeCell ref="A2:C2"/>
  </mergeCells>
  <pageMargins left="0.708661417322835" right="0.708661417322835" top="0.748031496062992" bottom="0.748031496062992"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zoomScaleSheetLayoutView="106" workbookViewId="0">
      <selection activeCell="C2" sqref="C2"/>
    </sheetView>
  </sheetViews>
  <sheetFormatPr defaultColWidth="9" defaultRowHeight="30" customHeight="1" outlineLevelCol="2"/>
  <cols>
    <col min="1" max="1" width="14" style="159" customWidth="1"/>
    <col min="2" max="2" width="32.875" style="159" customWidth="1"/>
    <col min="3" max="3" width="26.25" style="159" customWidth="1"/>
    <col min="4" max="16384" width="9" style="159"/>
  </cols>
  <sheetData>
    <row r="1" ht="14.25" spans="1:3">
      <c r="A1" s="160"/>
      <c r="B1" s="161"/>
      <c r="C1" s="162" t="s">
        <v>2640</v>
      </c>
    </row>
    <row r="2" customHeight="1" spans="1:3">
      <c r="A2" s="163"/>
      <c r="B2" s="163" t="s">
        <v>2641</v>
      </c>
      <c r="C2" s="164"/>
    </row>
    <row r="3" s="158" customFormat="1" customHeight="1" spans="1:3">
      <c r="A3" s="165"/>
      <c r="B3" s="166"/>
      <c r="C3" s="167" t="s">
        <v>53</v>
      </c>
    </row>
    <row r="4" s="158" customFormat="1" customHeight="1" spans="1:3">
      <c r="A4" s="168" t="s">
        <v>102</v>
      </c>
      <c r="B4" s="168" t="s">
        <v>2627</v>
      </c>
      <c r="C4" s="169" t="s">
        <v>2628</v>
      </c>
    </row>
    <row r="5" customHeight="1" spans="1:3">
      <c r="A5" s="168"/>
      <c r="B5" s="170" t="s">
        <v>2642</v>
      </c>
      <c r="C5" s="169">
        <f>C6+C7+C8+C12+C13+C16+C17</f>
        <v>170943</v>
      </c>
    </row>
    <row r="6" customHeight="1" spans="1:3">
      <c r="A6" s="171">
        <v>207</v>
      </c>
      <c r="B6" s="172" t="s">
        <v>2643</v>
      </c>
      <c r="C6" s="169">
        <v>4</v>
      </c>
    </row>
    <row r="7" customHeight="1" spans="1:3">
      <c r="A7" s="171">
        <v>208</v>
      </c>
      <c r="B7" s="172" t="s">
        <v>2644</v>
      </c>
      <c r="C7" s="173">
        <v>7839</v>
      </c>
    </row>
    <row r="8" customHeight="1" spans="1:3">
      <c r="A8" s="171">
        <v>212</v>
      </c>
      <c r="B8" s="172" t="s">
        <v>2645</v>
      </c>
      <c r="C8" s="174">
        <f>SUM(C9:C11)</f>
        <v>74295</v>
      </c>
    </row>
    <row r="9" customHeight="1" spans="1:3">
      <c r="A9" s="171">
        <v>21208</v>
      </c>
      <c r="B9" s="175" t="s">
        <v>2646</v>
      </c>
      <c r="C9" s="173">
        <v>68511</v>
      </c>
    </row>
    <row r="10" customHeight="1" spans="1:3">
      <c r="A10" s="171">
        <v>21213</v>
      </c>
      <c r="B10" s="175" t="s">
        <v>2647</v>
      </c>
      <c r="C10" s="173">
        <f>'[1]20县级基金收支 '!F10</f>
        <v>2134</v>
      </c>
    </row>
    <row r="11" customHeight="1" spans="1:3">
      <c r="A11" s="171">
        <v>21214</v>
      </c>
      <c r="B11" s="175" t="s">
        <v>2648</v>
      </c>
      <c r="C11" s="173">
        <f>'[1]20县级基金收支 '!F11</f>
        <v>3650</v>
      </c>
    </row>
    <row r="12" customHeight="1" spans="1:3">
      <c r="A12" s="171">
        <v>213</v>
      </c>
      <c r="B12" s="172" t="s">
        <v>2649</v>
      </c>
      <c r="C12" s="174">
        <v>77</v>
      </c>
    </row>
    <row r="13" customHeight="1" spans="1:3">
      <c r="A13" s="171">
        <v>229</v>
      </c>
      <c r="B13" s="172" t="s">
        <v>970</v>
      </c>
      <c r="C13" s="174">
        <f>SUM(C14:C15)</f>
        <v>60280</v>
      </c>
    </row>
    <row r="14" customHeight="1" spans="1:3">
      <c r="A14" s="171">
        <v>22904</v>
      </c>
      <c r="B14" s="176" t="s">
        <v>2650</v>
      </c>
      <c r="C14" s="174">
        <v>60000</v>
      </c>
    </row>
    <row r="15" customHeight="1" spans="1:3">
      <c r="A15" s="171">
        <v>22960</v>
      </c>
      <c r="B15" s="177" t="s">
        <v>2651</v>
      </c>
      <c r="C15" s="174">
        <v>280</v>
      </c>
    </row>
    <row r="16" customHeight="1" spans="1:3">
      <c r="A16" s="171">
        <v>232</v>
      </c>
      <c r="B16" s="172" t="s">
        <v>2652</v>
      </c>
      <c r="C16" s="174">
        <f>'[1]21基金专项'!D25</f>
        <v>8748</v>
      </c>
    </row>
    <row r="17" customHeight="1" spans="1:3">
      <c r="A17" s="171">
        <v>233</v>
      </c>
      <c r="B17" s="178" t="s">
        <v>2653</v>
      </c>
      <c r="C17" s="174">
        <v>19700</v>
      </c>
    </row>
    <row r="18" s="158" customFormat="1" customHeight="1" spans="1:3">
      <c r="A18" s="171"/>
      <c r="B18" s="172" t="s">
        <v>2654</v>
      </c>
      <c r="C18" s="174">
        <v>57</v>
      </c>
    </row>
    <row r="19" customHeight="1" spans="1:3">
      <c r="A19" s="171"/>
      <c r="B19" s="168" t="s">
        <v>2655</v>
      </c>
      <c r="C19" s="169">
        <f>C5+C18</f>
        <v>171000</v>
      </c>
    </row>
  </sheetData>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D14" sqref="D14"/>
    </sheetView>
  </sheetViews>
  <sheetFormatPr defaultColWidth="26.1" defaultRowHeight="52.5" customHeight="1" outlineLevelCol="5"/>
  <cols>
    <col min="1" max="1" width="32.5" style="50" customWidth="1"/>
    <col min="2" max="2" width="37.2" style="50" customWidth="1"/>
    <col min="3" max="16384" width="26.1" style="50"/>
  </cols>
  <sheetData>
    <row r="1" s="145" customFormat="1" ht="21" customHeight="1" spans="1:6">
      <c r="A1" s="146"/>
      <c r="B1" s="147" t="s">
        <v>2656</v>
      </c>
      <c r="C1" s="148"/>
      <c r="D1" s="148"/>
      <c r="E1" s="148"/>
      <c r="F1" s="148"/>
    </row>
    <row r="2" customHeight="1" spans="1:2">
      <c r="A2" s="149" t="s">
        <v>13</v>
      </c>
      <c r="B2" s="149"/>
    </row>
    <row r="3" ht="30" customHeight="1" spans="1:2">
      <c r="A3" s="150"/>
      <c r="B3" s="147" t="s">
        <v>2657</v>
      </c>
    </row>
    <row r="4" customHeight="1" spans="1:2">
      <c r="A4" s="151" t="s">
        <v>2658</v>
      </c>
      <c r="B4" s="151" t="s">
        <v>2628</v>
      </c>
    </row>
    <row r="5" customHeight="1" spans="1:2">
      <c r="A5" s="152" t="s">
        <v>2659</v>
      </c>
      <c r="B5" s="153"/>
    </row>
    <row r="6" customHeight="1" spans="1:2">
      <c r="A6" s="152" t="s">
        <v>2660</v>
      </c>
      <c r="B6" s="153"/>
    </row>
    <row r="7" customHeight="1" spans="1:2">
      <c r="A7" s="152" t="s">
        <v>2661</v>
      </c>
      <c r="B7" s="153"/>
    </row>
    <row r="8" customHeight="1" spans="1:2">
      <c r="A8" s="152" t="s">
        <v>2662</v>
      </c>
      <c r="B8" s="153"/>
    </row>
    <row r="9" customHeight="1" spans="1:2">
      <c r="A9" s="152" t="s">
        <v>2663</v>
      </c>
      <c r="B9" s="153"/>
    </row>
    <row r="10" customHeight="1" spans="1:2">
      <c r="A10" s="152" t="s">
        <v>2664</v>
      </c>
      <c r="B10" s="153"/>
    </row>
    <row r="11" customHeight="1" spans="1:2">
      <c r="A11" s="152" t="s">
        <v>2665</v>
      </c>
      <c r="B11" s="154"/>
    </row>
    <row r="12" customHeight="1" spans="1:2">
      <c r="A12" s="155" t="s">
        <v>2666</v>
      </c>
      <c r="B12" s="153"/>
    </row>
    <row r="13" customHeight="1" spans="1:2">
      <c r="A13" s="156" t="s">
        <v>2667</v>
      </c>
      <c r="B13" s="157"/>
    </row>
  </sheetData>
  <mergeCells count="2">
    <mergeCell ref="A2:B2"/>
    <mergeCell ref="A13:B13"/>
  </mergeCells>
  <pageMargins left="0.75" right="0.75" top="1" bottom="1" header="0.5" footer="0.5"/>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C5" sqref="C5"/>
    </sheetView>
  </sheetViews>
  <sheetFormatPr defaultColWidth="8.2" defaultRowHeight="40.2" customHeight="1" outlineLevelRow="5" outlineLevelCol="7"/>
  <cols>
    <col min="1" max="1" width="19.7" style="135" customWidth="1"/>
    <col min="2" max="2" width="22" style="136" customWidth="1"/>
    <col min="3" max="3" width="23.3" style="135" customWidth="1"/>
    <col min="4" max="7" width="8.2" style="135"/>
    <col min="8" max="8" width="53.625" style="135" customWidth="1"/>
    <col min="9" max="16384" width="8.2" style="135"/>
  </cols>
  <sheetData>
    <row r="1" ht="28.2" customHeight="1" spans="3:3">
      <c r="C1" s="120" t="s">
        <v>2668</v>
      </c>
    </row>
    <row r="2" customHeight="1" spans="1:3">
      <c r="A2" s="137" t="s">
        <v>2669</v>
      </c>
      <c r="B2" s="137"/>
      <c r="C2" s="137"/>
    </row>
    <row r="3" ht="22.5" spans="1:3">
      <c r="A3" s="138"/>
      <c r="B3" s="138"/>
      <c r="C3" s="120" t="s">
        <v>2620</v>
      </c>
    </row>
    <row r="4" customHeight="1" spans="1:6">
      <c r="A4" s="139" t="s">
        <v>2621</v>
      </c>
      <c r="B4" s="140" t="s">
        <v>2622</v>
      </c>
      <c r="C4" s="140" t="s">
        <v>2623</v>
      </c>
      <c r="F4" s="141"/>
    </row>
    <row r="5" s="134" customFormat="1" customHeight="1" spans="1:6">
      <c r="A5" s="139" t="s">
        <v>2624</v>
      </c>
      <c r="B5" s="142">
        <v>25.61</v>
      </c>
      <c r="C5" s="142">
        <v>25.6</v>
      </c>
      <c r="F5" s="141"/>
    </row>
    <row r="6" ht="96" customHeight="1" spans="2:8">
      <c r="B6" s="143"/>
      <c r="H6" s="144"/>
    </row>
  </sheetData>
  <mergeCells count="1">
    <mergeCell ref="A2:C2"/>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6"/>
  <sheetViews>
    <sheetView topLeftCell="A7" workbookViewId="0">
      <selection activeCell="H32" sqref="H32"/>
    </sheetView>
  </sheetViews>
  <sheetFormatPr defaultColWidth="12.1" defaultRowHeight="15.6" customHeight="1" outlineLevelCol="2"/>
  <cols>
    <col min="1" max="1" width="12.1" style="117" customWidth="1"/>
    <col min="2" max="2" width="39.7" style="117" customWidth="1"/>
    <col min="3" max="3" width="12.8" style="118" customWidth="1"/>
    <col min="4" max="249" width="12.1" style="117"/>
    <col min="250" max="16384" width="12.1" style="119"/>
  </cols>
  <sheetData>
    <row r="1" customHeight="1" spans="3:3">
      <c r="C1" s="120" t="s">
        <v>2670</v>
      </c>
    </row>
    <row r="2" s="117" customFormat="1" ht="33.9" customHeight="1" spans="1:3">
      <c r="A2" s="121" t="s">
        <v>2671</v>
      </c>
      <c r="B2" s="121"/>
      <c r="C2" s="121"/>
    </row>
    <row r="3" s="117" customFormat="1" ht="16.95" customHeight="1" spans="1:3">
      <c r="A3" s="122"/>
      <c r="B3" s="122"/>
      <c r="C3" s="123" t="s">
        <v>53</v>
      </c>
    </row>
    <row r="4" s="117" customFormat="1" ht="16.95" customHeight="1" spans="1:3">
      <c r="A4" s="124" t="s">
        <v>102</v>
      </c>
      <c r="B4" s="125" t="s">
        <v>2627</v>
      </c>
      <c r="C4" s="126" t="s">
        <v>2628</v>
      </c>
    </row>
    <row r="5" s="117" customFormat="1" ht="16.95" customHeight="1" spans="1:3">
      <c r="A5" s="127"/>
      <c r="B5" s="127" t="s">
        <v>2672</v>
      </c>
      <c r="C5" s="128">
        <v>90000</v>
      </c>
    </row>
    <row r="6" s="117" customFormat="1" ht="16.95" customHeight="1" spans="1:3">
      <c r="A6" s="129">
        <v>103</v>
      </c>
      <c r="B6" s="130" t="s">
        <v>2593</v>
      </c>
      <c r="C6" s="128">
        <v>90000</v>
      </c>
    </row>
    <row r="7" s="117" customFormat="1" ht="16.95" customHeight="1" spans="1:3">
      <c r="A7" s="129">
        <v>10306</v>
      </c>
      <c r="B7" s="130" t="s">
        <v>2673</v>
      </c>
      <c r="C7" s="128">
        <v>90000</v>
      </c>
    </row>
    <row r="8" s="117" customFormat="1" ht="16.95" customHeight="1" spans="1:3">
      <c r="A8" s="129">
        <v>1030601</v>
      </c>
      <c r="B8" s="130" t="s">
        <v>2674</v>
      </c>
      <c r="C8" s="128">
        <v>90000</v>
      </c>
    </row>
    <row r="9" s="117" customFormat="1" ht="16.95" customHeight="1" spans="1:3">
      <c r="A9" s="129">
        <v>103060103</v>
      </c>
      <c r="B9" s="131" t="s">
        <v>2675</v>
      </c>
      <c r="C9" s="132">
        <v>0</v>
      </c>
    </row>
    <row r="10" s="117" customFormat="1" ht="16.95" customHeight="1" spans="1:3">
      <c r="A10" s="129">
        <v>103060104</v>
      </c>
      <c r="B10" s="131" t="s">
        <v>2676</v>
      </c>
      <c r="C10" s="132">
        <v>0</v>
      </c>
    </row>
    <row r="11" s="117" customFormat="1" ht="16.95" customHeight="1" spans="1:3">
      <c r="A11" s="129">
        <v>103060105</v>
      </c>
      <c r="B11" s="131" t="s">
        <v>2677</v>
      </c>
      <c r="C11" s="132">
        <v>0</v>
      </c>
    </row>
    <row r="12" s="117" customFormat="1" ht="16.95" customHeight="1" spans="1:3">
      <c r="A12" s="129">
        <v>103060106</v>
      </c>
      <c r="B12" s="131" t="s">
        <v>2678</v>
      </c>
      <c r="C12" s="132">
        <v>0</v>
      </c>
    </row>
    <row r="13" s="117" customFormat="1" ht="16.95" customHeight="1" spans="1:3">
      <c r="A13" s="129">
        <v>103060107</v>
      </c>
      <c r="B13" s="131" t="s">
        <v>2679</v>
      </c>
      <c r="C13" s="132">
        <v>0</v>
      </c>
    </row>
    <row r="14" s="117" customFormat="1" ht="16.95" customHeight="1" spans="1:3">
      <c r="A14" s="129">
        <v>103060108</v>
      </c>
      <c r="B14" s="131" t="s">
        <v>2680</v>
      </c>
      <c r="C14" s="132">
        <v>0</v>
      </c>
    </row>
    <row r="15" s="117" customFormat="1" ht="16.95" customHeight="1" spans="1:3">
      <c r="A15" s="129">
        <v>103060109</v>
      </c>
      <c r="B15" s="131" t="s">
        <v>2681</v>
      </c>
      <c r="C15" s="132">
        <v>0</v>
      </c>
    </row>
    <row r="16" s="117" customFormat="1" ht="16.95" customHeight="1" spans="1:3">
      <c r="A16" s="129">
        <v>103060112</v>
      </c>
      <c r="B16" s="131" t="s">
        <v>2682</v>
      </c>
      <c r="C16" s="132">
        <v>0</v>
      </c>
    </row>
    <row r="17" s="117" customFormat="1" ht="16.95" customHeight="1" spans="1:3">
      <c r="A17" s="129">
        <v>103060113</v>
      </c>
      <c r="B17" s="131" t="s">
        <v>2683</v>
      </c>
      <c r="C17" s="132">
        <v>0</v>
      </c>
    </row>
    <row r="18" s="117" customFormat="1" ht="16.95" customHeight="1" spans="1:3">
      <c r="A18" s="129">
        <v>103060114</v>
      </c>
      <c r="B18" s="131" t="s">
        <v>2684</v>
      </c>
      <c r="C18" s="132">
        <v>0</v>
      </c>
    </row>
    <row r="19" s="117" customFormat="1" ht="16.95" customHeight="1" spans="1:3">
      <c r="A19" s="129">
        <v>103060115</v>
      </c>
      <c r="B19" s="131" t="s">
        <v>2685</v>
      </c>
      <c r="C19" s="132">
        <v>0</v>
      </c>
    </row>
    <row r="20" s="117" customFormat="1" ht="16.95" customHeight="1" spans="1:3">
      <c r="A20" s="129">
        <v>103060116</v>
      </c>
      <c r="B20" s="131" t="s">
        <v>2686</v>
      </c>
      <c r="C20" s="132">
        <v>0</v>
      </c>
    </row>
    <row r="21" s="117" customFormat="1" ht="16.95" customHeight="1" spans="1:3">
      <c r="A21" s="129">
        <v>103060117</v>
      </c>
      <c r="B21" s="131" t="s">
        <v>2687</v>
      </c>
      <c r="C21" s="132">
        <v>0</v>
      </c>
    </row>
    <row r="22" s="117" customFormat="1" ht="16.95" customHeight="1" spans="1:3">
      <c r="A22" s="129">
        <v>103060118</v>
      </c>
      <c r="B22" s="131" t="s">
        <v>2688</v>
      </c>
      <c r="C22" s="132">
        <v>0</v>
      </c>
    </row>
    <row r="23" s="117" customFormat="1" ht="16.95" customHeight="1" spans="1:3">
      <c r="A23" s="129">
        <v>103060119</v>
      </c>
      <c r="B23" s="131" t="s">
        <v>2689</v>
      </c>
      <c r="C23" s="132">
        <v>0</v>
      </c>
    </row>
    <row r="24" s="117" customFormat="1" ht="16.95" customHeight="1" spans="1:3">
      <c r="A24" s="129">
        <v>103060120</v>
      </c>
      <c r="B24" s="131" t="s">
        <v>2690</v>
      </c>
      <c r="C24" s="132">
        <v>0</v>
      </c>
    </row>
    <row r="25" s="117" customFormat="1" ht="16.95" customHeight="1" spans="1:3">
      <c r="A25" s="129">
        <v>103060121</v>
      </c>
      <c r="B25" s="131" t="s">
        <v>2691</v>
      </c>
      <c r="C25" s="132">
        <v>0</v>
      </c>
    </row>
    <row r="26" s="117" customFormat="1" ht="16.95" customHeight="1" spans="1:3">
      <c r="A26" s="129">
        <v>103060122</v>
      </c>
      <c r="B26" s="131" t="s">
        <v>2692</v>
      </c>
      <c r="C26" s="132">
        <v>0</v>
      </c>
    </row>
    <row r="27" s="117" customFormat="1" ht="16.95" customHeight="1" spans="1:3">
      <c r="A27" s="129">
        <v>103060123</v>
      </c>
      <c r="B27" s="131" t="s">
        <v>2693</v>
      </c>
      <c r="C27" s="132">
        <v>0</v>
      </c>
    </row>
    <row r="28" s="117" customFormat="1" ht="16.95" customHeight="1" spans="1:3">
      <c r="A28" s="129">
        <v>103060124</v>
      </c>
      <c r="B28" s="131" t="s">
        <v>2694</v>
      </c>
      <c r="C28" s="132">
        <v>0</v>
      </c>
    </row>
    <row r="29" s="117" customFormat="1" ht="16.95" customHeight="1" spans="1:3">
      <c r="A29" s="129">
        <v>103060125</v>
      </c>
      <c r="B29" s="131" t="s">
        <v>2695</v>
      </c>
      <c r="C29" s="132">
        <v>0</v>
      </c>
    </row>
    <row r="30" s="117" customFormat="1" ht="16.95" customHeight="1" spans="1:3">
      <c r="A30" s="129">
        <v>103060126</v>
      </c>
      <c r="B30" s="131" t="s">
        <v>2696</v>
      </c>
      <c r="C30" s="132">
        <v>0</v>
      </c>
    </row>
    <row r="31" s="117" customFormat="1" ht="16.95" customHeight="1" spans="1:3">
      <c r="A31" s="129">
        <v>103060127</v>
      </c>
      <c r="B31" s="131" t="s">
        <v>2697</v>
      </c>
      <c r="C31" s="132">
        <v>0</v>
      </c>
    </row>
    <row r="32" s="117" customFormat="1" ht="16.95" customHeight="1" spans="1:3">
      <c r="A32" s="129">
        <v>103060128</v>
      </c>
      <c r="B32" s="131" t="s">
        <v>2698</v>
      </c>
      <c r="C32" s="132">
        <v>0</v>
      </c>
    </row>
    <row r="33" s="117" customFormat="1" ht="16.95" customHeight="1" spans="1:3">
      <c r="A33" s="129">
        <v>103060129</v>
      </c>
      <c r="B33" s="131" t="s">
        <v>2699</v>
      </c>
      <c r="C33" s="132">
        <v>0</v>
      </c>
    </row>
    <row r="34" s="117" customFormat="1" ht="16.95" customHeight="1" spans="1:3">
      <c r="A34" s="129">
        <v>103060130</v>
      </c>
      <c r="B34" s="131" t="s">
        <v>2700</v>
      </c>
      <c r="C34" s="132">
        <v>0</v>
      </c>
    </row>
    <row r="35" s="117" customFormat="1" ht="16.95" customHeight="1" spans="1:3">
      <c r="A35" s="129">
        <v>103060131</v>
      </c>
      <c r="B35" s="131" t="s">
        <v>2701</v>
      </c>
      <c r="C35" s="132">
        <v>0</v>
      </c>
    </row>
    <row r="36" s="117" customFormat="1" ht="16.95" customHeight="1" spans="1:3">
      <c r="A36" s="129">
        <v>103060132</v>
      </c>
      <c r="B36" s="131" t="s">
        <v>2702</v>
      </c>
      <c r="C36" s="132">
        <v>0</v>
      </c>
    </row>
    <row r="37" s="117" customFormat="1" ht="16.95" customHeight="1" spans="1:3">
      <c r="A37" s="129">
        <v>103060133</v>
      </c>
      <c r="B37" s="131" t="s">
        <v>2703</v>
      </c>
      <c r="C37" s="132">
        <v>0</v>
      </c>
    </row>
    <row r="38" s="117" customFormat="1" ht="16.95" customHeight="1" spans="1:3">
      <c r="A38" s="129">
        <v>103060134</v>
      </c>
      <c r="B38" s="131" t="s">
        <v>2704</v>
      </c>
      <c r="C38" s="132">
        <v>0</v>
      </c>
    </row>
    <row r="39" s="117" customFormat="1" ht="16.95" customHeight="1" spans="1:3">
      <c r="A39" s="129">
        <v>103060198</v>
      </c>
      <c r="B39" s="131" t="s">
        <v>2705</v>
      </c>
      <c r="C39" s="132">
        <v>90000</v>
      </c>
    </row>
    <row r="40" s="117" customFormat="1" ht="16.95" customHeight="1" spans="1:3">
      <c r="A40" s="129">
        <v>1030602</v>
      </c>
      <c r="B40" s="130" t="s">
        <v>2706</v>
      </c>
      <c r="C40" s="128">
        <f>SUM(C41:C44)</f>
        <v>0</v>
      </c>
    </row>
    <row r="41" s="117" customFormat="1" ht="16.95" customHeight="1" spans="1:3">
      <c r="A41" s="129">
        <v>103060202</v>
      </c>
      <c r="B41" s="131" t="s">
        <v>2707</v>
      </c>
      <c r="C41" s="132">
        <v>0</v>
      </c>
    </row>
    <row r="42" s="117" customFormat="1" ht="16.95" customHeight="1" spans="1:3">
      <c r="A42" s="129">
        <v>103060203</v>
      </c>
      <c r="B42" s="131" t="s">
        <v>2708</v>
      </c>
      <c r="C42" s="132">
        <v>0</v>
      </c>
    </row>
    <row r="43" s="117" customFormat="1" ht="16.95" customHeight="1" spans="1:3">
      <c r="A43" s="129">
        <v>103060204</v>
      </c>
      <c r="B43" s="131" t="s">
        <v>2709</v>
      </c>
      <c r="C43" s="132">
        <v>0</v>
      </c>
    </row>
    <row r="44" s="117" customFormat="1" ht="16.95" customHeight="1" spans="1:3">
      <c r="A44" s="129">
        <v>103060298</v>
      </c>
      <c r="B44" s="131" t="s">
        <v>2710</v>
      </c>
      <c r="C44" s="132">
        <v>0</v>
      </c>
    </row>
    <row r="45" s="117" customFormat="1" ht="16.95" customHeight="1" spans="1:3">
      <c r="A45" s="129">
        <v>1030603</v>
      </c>
      <c r="B45" s="130" t="s">
        <v>2711</v>
      </c>
      <c r="C45" s="128">
        <f>SUM(C46:C50)</f>
        <v>0</v>
      </c>
    </row>
    <row r="46" s="117" customFormat="1" ht="16.95" customHeight="1" spans="1:3">
      <c r="A46" s="129">
        <v>103060301</v>
      </c>
      <c r="B46" s="131" t="s">
        <v>2712</v>
      </c>
      <c r="C46" s="132">
        <v>0</v>
      </c>
    </row>
    <row r="47" s="117" customFormat="1" ht="16.95" customHeight="1" spans="1:3">
      <c r="A47" s="129">
        <v>103060304</v>
      </c>
      <c r="B47" s="131" t="s">
        <v>2713</v>
      </c>
      <c r="C47" s="132">
        <v>0</v>
      </c>
    </row>
    <row r="48" s="117" customFormat="1" ht="16.95" customHeight="1" spans="1:3">
      <c r="A48" s="129">
        <v>103060305</v>
      </c>
      <c r="B48" s="131" t="s">
        <v>2714</v>
      </c>
      <c r="C48" s="132">
        <v>0</v>
      </c>
    </row>
    <row r="49" s="117" customFormat="1" ht="16.95" customHeight="1" spans="1:3">
      <c r="A49" s="129">
        <v>103060307</v>
      </c>
      <c r="B49" s="131" t="s">
        <v>2715</v>
      </c>
      <c r="C49" s="132">
        <v>0</v>
      </c>
    </row>
    <row r="50" s="117" customFormat="1" ht="16.95" customHeight="1" spans="1:3">
      <c r="A50" s="129">
        <v>103060398</v>
      </c>
      <c r="B50" s="131" t="s">
        <v>2716</v>
      </c>
      <c r="C50" s="132">
        <v>0</v>
      </c>
    </row>
    <row r="51" s="117" customFormat="1" ht="16.95" customHeight="1" spans="1:3">
      <c r="A51" s="129">
        <v>1030604</v>
      </c>
      <c r="B51" s="130" t="s">
        <v>2717</v>
      </c>
      <c r="C51" s="128">
        <f>SUM(C52:C54)</f>
        <v>0</v>
      </c>
    </row>
    <row r="52" s="117" customFormat="1" ht="16.95" customHeight="1" spans="1:3">
      <c r="A52" s="129">
        <v>103060401</v>
      </c>
      <c r="B52" s="131" t="s">
        <v>2718</v>
      </c>
      <c r="C52" s="132">
        <v>0</v>
      </c>
    </row>
    <row r="53" s="117" customFormat="1" ht="16.95" customHeight="1" spans="1:3">
      <c r="A53" s="129">
        <v>103060402</v>
      </c>
      <c r="B53" s="131" t="s">
        <v>2719</v>
      </c>
      <c r="C53" s="132">
        <v>0</v>
      </c>
    </row>
    <row r="54" s="117" customFormat="1" ht="16.95" customHeight="1" spans="1:3">
      <c r="A54" s="129">
        <v>103060498</v>
      </c>
      <c r="B54" s="131" t="s">
        <v>2720</v>
      </c>
      <c r="C54" s="132">
        <v>0</v>
      </c>
    </row>
    <row r="55" s="117" customFormat="1" ht="16.95" customHeight="1" spans="1:3">
      <c r="A55" s="129">
        <v>1030698</v>
      </c>
      <c r="B55" s="130" t="s">
        <v>2721</v>
      </c>
      <c r="C55" s="132">
        <v>0</v>
      </c>
    </row>
    <row r="56" s="117" customFormat="1" ht="22.05" customHeight="1" spans="1:3">
      <c r="A56" s="133"/>
      <c r="B56" s="133"/>
      <c r="C56" s="133"/>
    </row>
  </sheetData>
  <mergeCells count="2">
    <mergeCell ref="A2:C2"/>
    <mergeCell ref="A56:C56"/>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G23" sqref="G23"/>
    </sheetView>
  </sheetViews>
  <sheetFormatPr defaultColWidth="12.1" defaultRowHeight="15.6" customHeight="1" outlineLevelCol="2"/>
  <cols>
    <col min="1" max="1" width="12.1" style="101" customWidth="1"/>
    <col min="2" max="2" width="39.7" style="101" customWidth="1"/>
    <col min="3" max="3" width="16.5" style="102" customWidth="1"/>
    <col min="4" max="249" width="12.1" style="101" customWidth="1"/>
    <col min="250" max="254" width="12.1" style="101"/>
    <col min="255" max="16384" width="12.1" style="103"/>
  </cols>
  <sheetData>
    <row r="1" customHeight="1" spans="3:3">
      <c r="C1" s="89" t="s">
        <v>2722</v>
      </c>
    </row>
    <row r="2" s="101" customFormat="1" ht="33.9" customHeight="1" spans="1:3">
      <c r="A2" s="104" t="s">
        <v>2723</v>
      </c>
      <c r="B2" s="104"/>
      <c r="C2" s="104"/>
    </row>
    <row r="3" s="101" customFormat="1" ht="16.95" customHeight="1" spans="1:3">
      <c r="A3" s="105"/>
      <c r="B3" s="105"/>
      <c r="C3" s="106" t="s">
        <v>53</v>
      </c>
    </row>
    <row r="4" s="101" customFormat="1" ht="16.95" customHeight="1" spans="1:3">
      <c r="A4" s="107" t="s">
        <v>102</v>
      </c>
      <c r="B4" s="107" t="s">
        <v>2627</v>
      </c>
      <c r="C4" s="107" t="s">
        <v>2628</v>
      </c>
    </row>
    <row r="5" s="101" customFormat="1" ht="16.95" customHeight="1" spans="1:3">
      <c r="A5" s="108">
        <v>208</v>
      </c>
      <c r="B5" s="109" t="s">
        <v>2574</v>
      </c>
      <c r="C5" s="110"/>
    </row>
    <row r="6" s="101" customFormat="1" ht="16.95" customHeight="1" spans="1:3">
      <c r="A6" s="108">
        <v>20804</v>
      </c>
      <c r="B6" s="109" t="s">
        <v>2724</v>
      </c>
      <c r="C6" s="110"/>
    </row>
    <row r="7" s="101" customFormat="1" ht="16.95" customHeight="1" spans="1:3">
      <c r="A7" s="108">
        <v>2080451</v>
      </c>
      <c r="B7" s="111" t="s">
        <v>2725</v>
      </c>
      <c r="C7" s="110"/>
    </row>
    <row r="8" s="101" customFormat="1" ht="16.95" customHeight="1" spans="1:3">
      <c r="A8" s="108">
        <v>223</v>
      </c>
      <c r="B8" s="109" t="s">
        <v>2726</v>
      </c>
      <c r="C8" s="110">
        <v>3230</v>
      </c>
    </row>
    <row r="9" s="101" customFormat="1" ht="16.95" customHeight="1" spans="1:3">
      <c r="A9" s="108">
        <v>22301</v>
      </c>
      <c r="B9" s="109" t="s">
        <v>2727</v>
      </c>
      <c r="C9" s="110">
        <v>3230</v>
      </c>
    </row>
    <row r="10" s="101" customFormat="1" ht="16.95" customHeight="1" spans="1:3">
      <c r="A10" s="112">
        <v>2230199</v>
      </c>
      <c r="B10" s="113" t="s">
        <v>2728</v>
      </c>
      <c r="C10" s="114">
        <v>3230</v>
      </c>
    </row>
    <row r="11" s="101" customFormat="1" ht="16.95" customHeight="1" spans="1:3">
      <c r="A11" s="108">
        <v>22302</v>
      </c>
      <c r="B11" s="109" t="s">
        <v>2729</v>
      </c>
      <c r="C11" s="110"/>
    </row>
    <row r="12" s="101" customFormat="1" ht="16.95" customHeight="1" spans="1:3">
      <c r="A12" s="108">
        <v>2230299</v>
      </c>
      <c r="B12" s="111" t="s">
        <v>2730</v>
      </c>
      <c r="C12" s="110"/>
    </row>
    <row r="13" s="101" customFormat="1" ht="16.95" customHeight="1" spans="1:3">
      <c r="A13" s="108">
        <v>22303</v>
      </c>
      <c r="B13" s="109" t="s">
        <v>2731</v>
      </c>
      <c r="C13" s="110">
        <v>500</v>
      </c>
    </row>
    <row r="14" s="101" customFormat="1" ht="16.95" customHeight="1" spans="1:3">
      <c r="A14" s="108">
        <v>2230301</v>
      </c>
      <c r="B14" s="111" t="s">
        <v>2732</v>
      </c>
      <c r="C14" s="110">
        <v>500</v>
      </c>
    </row>
    <row r="15" s="101" customFormat="1" ht="16.95" customHeight="1" spans="1:3">
      <c r="A15" s="108">
        <v>22399</v>
      </c>
      <c r="B15" s="109" t="s">
        <v>2733</v>
      </c>
      <c r="C15" s="110">
        <v>59740</v>
      </c>
    </row>
    <row r="16" s="101" customFormat="1" ht="16.95" customHeight="1" spans="1:3">
      <c r="A16" s="108">
        <v>2239901</v>
      </c>
      <c r="B16" s="111" t="s">
        <v>2734</v>
      </c>
      <c r="C16" s="110">
        <v>59740</v>
      </c>
    </row>
    <row r="17" s="101" customFormat="1" ht="16.95" customHeight="1" spans="1:3">
      <c r="A17" s="108">
        <v>230</v>
      </c>
      <c r="B17" s="109" t="s">
        <v>2735</v>
      </c>
      <c r="C17" s="110">
        <v>26530</v>
      </c>
    </row>
    <row r="18" s="101" customFormat="1" ht="16.95" customHeight="1" spans="1:3">
      <c r="A18" s="108">
        <v>2300803</v>
      </c>
      <c r="B18" s="111" t="s">
        <v>2736</v>
      </c>
      <c r="C18" s="110">
        <v>26530</v>
      </c>
    </row>
    <row r="19" s="101" customFormat="1" ht="16.95" customHeight="1" spans="1:3">
      <c r="A19" s="113"/>
      <c r="B19" s="115" t="s">
        <v>2737</v>
      </c>
      <c r="C19" s="115">
        <v>90000</v>
      </c>
    </row>
    <row r="20" s="101" customFormat="1" ht="16.95" customHeight="1" spans="1:3">
      <c r="A20" s="108"/>
      <c r="B20" s="115" t="s">
        <v>2738</v>
      </c>
      <c r="C20" s="116">
        <v>0</v>
      </c>
    </row>
  </sheetData>
  <mergeCells count="1">
    <mergeCell ref="A2:C2"/>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H16" sqref="H16"/>
    </sheetView>
  </sheetViews>
  <sheetFormatPr defaultColWidth="9" defaultRowHeight="25.2" customHeight="1"/>
  <cols>
    <col min="1" max="1" width="22.4" style="28" customWidth="1"/>
    <col min="2" max="2" width="11" style="28" customWidth="1"/>
    <col min="3" max="3" width="11.7" style="28" customWidth="1"/>
    <col min="4" max="9" width="10.7" style="28" customWidth="1"/>
    <col min="10" max="16384" width="9" style="28"/>
  </cols>
  <sheetData>
    <row r="1" ht="14.25" spans="9:9">
      <c r="I1" s="89" t="s">
        <v>2739</v>
      </c>
    </row>
    <row r="2" s="67" customFormat="1" customHeight="1" spans="1:10">
      <c r="A2" s="69" t="s">
        <v>2740</v>
      </c>
      <c r="B2" s="69"/>
      <c r="C2" s="69"/>
      <c r="D2" s="70"/>
      <c r="E2" s="69"/>
      <c r="F2" s="69"/>
      <c r="G2" s="69"/>
      <c r="H2" s="69"/>
      <c r="I2" s="69"/>
      <c r="J2" s="100"/>
    </row>
    <row r="3" customHeight="1" spans="1:10">
      <c r="A3" s="71"/>
      <c r="B3" s="72"/>
      <c r="C3" s="72"/>
      <c r="D3" s="73"/>
      <c r="E3" s="72"/>
      <c r="F3" s="72"/>
      <c r="G3" s="72"/>
      <c r="H3" s="93"/>
      <c r="I3" s="93" t="s">
        <v>53</v>
      </c>
      <c r="J3" s="100"/>
    </row>
    <row r="4" ht="36" spans="1:10">
      <c r="A4" s="94" t="s">
        <v>2741</v>
      </c>
      <c r="B4" s="95" t="s">
        <v>107</v>
      </c>
      <c r="C4" s="95" t="s">
        <v>2742</v>
      </c>
      <c r="D4" s="95" t="s">
        <v>2743</v>
      </c>
      <c r="E4" s="95" t="s">
        <v>2744</v>
      </c>
      <c r="F4" s="95" t="s">
        <v>2745</v>
      </c>
      <c r="G4" s="95" t="s">
        <v>2746</v>
      </c>
      <c r="H4" s="95" t="s">
        <v>2747</v>
      </c>
      <c r="I4" s="95" t="s">
        <v>2748</v>
      </c>
      <c r="J4" s="91"/>
    </row>
    <row r="5" customHeight="1" spans="1:10">
      <c r="A5" s="96" t="s">
        <v>2749</v>
      </c>
      <c r="B5" s="97">
        <f>SUM(B6:B10)</f>
        <v>65286</v>
      </c>
      <c r="C5" s="97">
        <f>SUM(C6:C10)</f>
        <v>0</v>
      </c>
      <c r="D5" s="97">
        <f t="shared" ref="D5:I5" si="0">SUM(D6:D10)</f>
        <v>20495</v>
      </c>
      <c r="E5" s="97">
        <f t="shared" si="0"/>
        <v>43908</v>
      </c>
      <c r="F5" s="97">
        <f t="shared" si="0"/>
        <v>0</v>
      </c>
      <c r="G5" s="97">
        <f t="shared" si="0"/>
        <v>0</v>
      </c>
      <c r="H5" s="97">
        <f t="shared" si="0"/>
        <v>0</v>
      </c>
      <c r="I5" s="97">
        <f t="shared" si="0"/>
        <v>883</v>
      </c>
      <c r="J5" s="91"/>
    </row>
    <row r="6" customHeight="1" spans="1:10">
      <c r="A6" s="98" t="s">
        <v>2750</v>
      </c>
      <c r="B6" s="87">
        <f>SUM(C6:I6)</f>
        <v>25087</v>
      </c>
      <c r="C6" s="87"/>
      <c r="D6" s="87">
        <v>3432</v>
      </c>
      <c r="E6" s="87">
        <v>20799</v>
      </c>
      <c r="F6" s="87"/>
      <c r="G6" s="87"/>
      <c r="H6" s="87"/>
      <c r="I6" s="87">
        <v>856</v>
      </c>
      <c r="J6" s="91"/>
    </row>
    <row r="7" customHeight="1" spans="1:10">
      <c r="A7" s="98" t="s">
        <v>2751</v>
      </c>
      <c r="B7" s="87">
        <f>SUM(C7:I7)</f>
        <v>37821</v>
      </c>
      <c r="C7" s="87"/>
      <c r="D7" s="87">
        <v>16821</v>
      </c>
      <c r="E7" s="87">
        <v>21000</v>
      </c>
      <c r="F7" s="87"/>
      <c r="G7" s="87"/>
      <c r="H7" s="87"/>
      <c r="I7" s="87"/>
      <c r="J7" s="91"/>
    </row>
    <row r="8" customHeight="1" spans="1:10">
      <c r="A8" s="99" t="s">
        <v>2752</v>
      </c>
      <c r="B8" s="87">
        <f>SUM(C8:I8)</f>
        <v>164</v>
      </c>
      <c r="C8" s="87"/>
      <c r="D8" s="87">
        <v>78</v>
      </c>
      <c r="E8" s="87">
        <v>59</v>
      </c>
      <c r="F8" s="87"/>
      <c r="G8" s="87"/>
      <c r="H8" s="87"/>
      <c r="I8" s="87">
        <v>27</v>
      </c>
      <c r="J8" s="91"/>
    </row>
    <row r="9" customHeight="1" spans="1:10">
      <c r="A9" s="99" t="s">
        <v>2753</v>
      </c>
      <c r="B9" s="87">
        <f>SUM(C9:I9)</f>
        <v>2060</v>
      </c>
      <c r="C9" s="87"/>
      <c r="D9" s="87">
        <v>10</v>
      </c>
      <c r="E9" s="87">
        <v>2050</v>
      </c>
      <c r="F9" s="87"/>
      <c r="G9" s="87"/>
      <c r="H9" s="87"/>
      <c r="I9" s="87"/>
      <c r="J9" s="91"/>
    </row>
    <row r="10" customHeight="1" spans="1:10">
      <c r="A10" s="99" t="s">
        <v>2754</v>
      </c>
      <c r="B10" s="87">
        <f>SUM(C10:I10)</f>
        <v>154</v>
      </c>
      <c r="C10" s="87"/>
      <c r="D10" s="87">
        <v>154</v>
      </c>
      <c r="E10" s="87"/>
      <c r="F10" s="87"/>
      <c r="G10" s="87"/>
      <c r="H10" s="87"/>
      <c r="I10" s="87"/>
      <c r="J10" s="91"/>
    </row>
  </sheetData>
  <mergeCells count="1">
    <mergeCell ref="A2:I2"/>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G16" sqref="G16"/>
    </sheetView>
  </sheetViews>
  <sheetFormatPr defaultColWidth="9" defaultRowHeight="30" customHeight="1"/>
  <cols>
    <col min="1" max="1" width="20.7" style="28" customWidth="1"/>
    <col min="2" max="2" width="8.7" style="68" customWidth="1"/>
    <col min="3" max="9" width="9.7" style="68" customWidth="1"/>
    <col min="10" max="16384" width="9" style="28"/>
  </cols>
  <sheetData>
    <row r="1" ht="14.25" spans="9:9">
      <c r="I1" s="89" t="s">
        <v>2755</v>
      </c>
    </row>
    <row r="2" s="67" customFormat="1" customHeight="1" spans="1:10">
      <c r="A2" s="69" t="s">
        <v>2756</v>
      </c>
      <c r="B2" s="69"/>
      <c r="C2" s="69"/>
      <c r="D2" s="70"/>
      <c r="E2" s="69"/>
      <c r="F2" s="69"/>
      <c r="G2" s="69"/>
      <c r="H2" s="69"/>
      <c r="I2" s="69"/>
      <c r="J2" s="90"/>
    </row>
    <row r="3" customHeight="1" spans="1:10">
      <c r="A3" s="71"/>
      <c r="B3" s="72"/>
      <c r="C3" s="72"/>
      <c r="D3" s="73"/>
      <c r="E3" s="72"/>
      <c r="F3" s="72"/>
      <c r="G3" s="72"/>
      <c r="H3" s="74"/>
      <c r="I3" s="74" t="s">
        <v>53</v>
      </c>
      <c r="J3" s="90"/>
    </row>
    <row r="4" ht="46.05" customHeight="1" spans="1:10">
      <c r="A4" s="75" t="s">
        <v>2741</v>
      </c>
      <c r="B4" s="76" t="s">
        <v>107</v>
      </c>
      <c r="C4" s="77" t="s">
        <v>2742</v>
      </c>
      <c r="D4" s="77" t="s">
        <v>2743</v>
      </c>
      <c r="E4" s="78" t="s">
        <v>2744</v>
      </c>
      <c r="F4" s="79" t="s">
        <v>2745</v>
      </c>
      <c r="G4" s="79" t="s">
        <v>2746</v>
      </c>
      <c r="H4" s="79" t="s">
        <v>2747</v>
      </c>
      <c r="I4" s="76" t="s">
        <v>2748</v>
      </c>
      <c r="J4" s="91"/>
    </row>
    <row r="5" customHeight="1" spans="1:10">
      <c r="A5" s="80" t="s">
        <v>50</v>
      </c>
      <c r="B5" s="81">
        <f t="shared" ref="B5:B10" si="0">SUM(C5:I5)</f>
        <v>64066</v>
      </c>
      <c r="C5" s="82">
        <f>SUM(C6:C10)</f>
        <v>0</v>
      </c>
      <c r="D5" s="82">
        <f t="shared" ref="D5:I5" si="1">SUM(D6:D8)</f>
        <v>17249</v>
      </c>
      <c r="E5" s="82">
        <f t="shared" si="1"/>
        <v>46532</v>
      </c>
      <c r="F5" s="82">
        <f t="shared" si="1"/>
        <v>0</v>
      </c>
      <c r="G5" s="82">
        <f t="shared" si="1"/>
        <v>0</v>
      </c>
      <c r="H5" s="82">
        <f t="shared" si="1"/>
        <v>0</v>
      </c>
      <c r="I5" s="82">
        <f t="shared" si="1"/>
        <v>285</v>
      </c>
      <c r="J5" s="91"/>
    </row>
    <row r="6" customHeight="1" spans="1:10">
      <c r="A6" s="80" t="s">
        <v>2757</v>
      </c>
      <c r="B6" s="83">
        <f t="shared" si="0"/>
        <v>62565</v>
      </c>
      <c r="C6" s="84"/>
      <c r="D6" s="84">
        <v>17074</v>
      </c>
      <c r="E6" s="84">
        <v>45312</v>
      </c>
      <c r="F6" s="84"/>
      <c r="G6" s="84"/>
      <c r="H6" s="84"/>
      <c r="I6" s="92">
        <v>179</v>
      </c>
      <c r="J6" s="91"/>
    </row>
    <row r="7" customHeight="1" spans="1:10">
      <c r="A7" s="85" t="s">
        <v>2758</v>
      </c>
      <c r="B7" s="83">
        <f t="shared" si="0"/>
        <v>595</v>
      </c>
      <c r="C7" s="84"/>
      <c r="D7" s="84">
        <v>175</v>
      </c>
      <c r="E7" s="84">
        <v>420</v>
      </c>
      <c r="F7" s="84"/>
      <c r="G7" s="84"/>
      <c r="H7" s="84"/>
      <c r="I7" s="92"/>
      <c r="J7" s="91"/>
    </row>
    <row r="8" customHeight="1" spans="1:10">
      <c r="A8" s="80" t="s">
        <v>2759</v>
      </c>
      <c r="B8" s="83">
        <f t="shared" si="0"/>
        <v>906</v>
      </c>
      <c r="C8" s="84"/>
      <c r="D8" s="84"/>
      <c r="E8" s="84">
        <v>800</v>
      </c>
      <c r="F8" s="84"/>
      <c r="G8" s="84"/>
      <c r="H8" s="84"/>
      <c r="I8" s="84">
        <v>106</v>
      </c>
      <c r="J8" s="91"/>
    </row>
    <row r="9" customHeight="1" spans="1:10">
      <c r="A9" s="86" t="s">
        <v>2760</v>
      </c>
      <c r="B9" s="83">
        <f t="shared" si="0"/>
        <v>1221</v>
      </c>
      <c r="C9" s="84"/>
      <c r="D9" s="87">
        <v>3247</v>
      </c>
      <c r="E9" s="87">
        <v>-2625</v>
      </c>
      <c r="F9" s="87"/>
      <c r="G9" s="87"/>
      <c r="H9" s="87"/>
      <c r="I9" s="87">
        <v>599</v>
      </c>
      <c r="J9" s="91"/>
    </row>
    <row r="10" customHeight="1" spans="1:10">
      <c r="A10" s="88" t="s">
        <v>2761</v>
      </c>
      <c r="B10" s="83">
        <f t="shared" si="0"/>
        <v>61602</v>
      </c>
      <c r="C10" s="84"/>
      <c r="D10" s="87">
        <v>57592</v>
      </c>
      <c r="E10" s="87">
        <v>967</v>
      </c>
      <c r="F10" s="87"/>
      <c r="G10" s="87"/>
      <c r="H10" s="87"/>
      <c r="I10" s="87">
        <v>3043</v>
      </c>
      <c r="J10" s="91"/>
    </row>
  </sheetData>
  <mergeCells count="1">
    <mergeCell ref="A2:I2"/>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D4" sqref="D4"/>
    </sheetView>
  </sheetViews>
  <sheetFormatPr defaultColWidth="9" defaultRowHeight="14.25" outlineLevelCol="4"/>
  <cols>
    <col min="1" max="1" width="45.1" style="50" customWidth="1"/>
    <col min="2" max="2" width="32.2" style="51" customWidth="1"/>
    <col min="3" max="16384" width="9" style="50"/>
  </cols>
  <sheetData>
    <row r="1" spans="2:2">
      <c r="B1" s="52" t="s">
        <v>2762</v>
      </c>
    </row>
    <row r="2" ht="32.25" customHeight="1" spans="1:2">
      <c r="A2" s="53" t="s">
        <v>2763</v>
      </c>
      <c r="B2" s="53"/>
    </row>
    <row r="3" s="48" customFormat="1" ht="23.25" customHeight="1" spans="1:2">
      <c r="A3" s="54"/>
      <c r="B3" s="55" t="s">
        <v>53</v>
      </c>
    </row>
    <row r="4" s="49" customFormat="1" ht="50.1" customHeight="1" spans="1:2">
      <c r="A4" s="56" t="s">
        <v>28</v>
      </c>
      <c r="B4" s="56" t="s">
        <v>2764</v>
      </c>
    </row>
    <row r="5" ht="50.1" customHeight="1" spans="1:2">
      <c r="A5" s="57" t="s">
        <v>107</v>
      </c>
      <c r="B5" s="57">
        <f>B6+B7+B8</f>
        <v>2833</v>
      </c>
    </row>
    <row r="6" ht="50.1" customHeight="1" spans="1:5">
      <c r="A6" s="58" t="s">
        <v>2765</v>
      </c>
      <c r="B6" s="57">
        <v>0</v>
      </c>
      <c r="E6" s="59"/>
    </row>
    <row r="7" ht="50.1" customHeight="1" spans="1:2">
      <c r="A7" s="58" t="s">
        <v>2766</v>
      </c>
      <c r="B7" s="57">
        <v>1218</v>
      </c>
    </row>
    <row r="8" ht="50.1" customHeight="1" spans="1:2">
      <c r="A8" s="60" t="s">
        <v>2767</v>
      </c>
      <c r="B8" s="61">
        <v>1615</v>
      </c>
    </row>
    <row r="9" ht="50.1" customHeight="1" spans="1:2">
      <c r="A9" s="62" t="s">
        <v>2768</v>
      </c>
      <c r="B9" s="61">
        <v>1555</v>
      </c>
    </row>
    <row r="10" ht="50.1" customHeight="1" spans="1:2">
      <c r="A10" s="63" t="s">
        <v>2769</v>
      </c>
      <c r="B10" s="64">
        <v>60</v>
      </c>
    </row>
    <row r="11" ht="171.75" customHeight="1" spans="1:2">
      <c r="A11" s="65" t="s">
        <v>2770</v>
      </c>
      <c r="B11" s="66"/>
    </row>
  </sheetData>
  <mergeCells count="2">
    <mergeCell ref="A2:B2"/>
    <mergeCell ref="A11:B11"/>
  </mergeCells>
  <pageMargins left="0.75" right="0.75" top="1" bottom="1" header="0.5" footer="0.5"/>
  <pageSetup paperSize="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view="pageBreakPreview" zoomScaleNormal="100" topLeftCell="A4" workbookViewId="0">
      <selection activeCell="E13" sqref="E13"/>
    </sheetView>
  </sheetViews>
  <sheetFormatPr defaultColWidth="9" defaultRowHeight="13.5" outlineLevelCol="6"/>
  <cols>
    <col min="1" max="7" width="12.8" style="32" customWidth="1"/>
    <col min="8" max="8" width="8.8" style="32" customWidth="1"/>
    <col min="9" max="16384" width="9" style="32"/>
  </cols>
  <sheetData>
    <row r="1" ht="56.25" hidden="1" spans="1:2">
      <c r="A1" s="37" t="s">
        <v>2771</v>
      </c>
      <c r="B1" s="37" t="s">
        <v>2772</v>
      </c>
    </row>
    <row r="2" hidden="1" spans="1:2">
      <c r="A2" s="37" t="s">
        <v>2773</v>
      </c>
      <c r="B2" s="37" t="s">
        <v>2774</v>
      </c>
    </row>
    <row r="3" hidden="1" spans="1:7">
      <c r="A3" s="37" t="s">
        <v>2775</v>
      </c>
      <c r="B3" s="37"/>
      <c r="C3" s="37" t="s">
        <v>2776</v>
      </c>
      <c r="D3" s="37" t="s">
        <v>2777</v>
      </c>
      <c r="F3" s="37" t="s">
        <v>2778</v>
      </c>
      <c r="G3" s="37" t="s">
        <v>2779</v>
      </c>
    </row>
    <row r="4" ht="21" customHeight="1" spans="1:7">
      <c r="A4" s="37"/>
      <c r="G4" s="39" t="s">
        <v>2780</v>
      </c>
    </row>
    <row r="5" ht="21" customHeight="1" spans="1:7">
      <c r="A5" s="40" t="s">
        <v>2781</v>
      </c>
      <c r="B5" s="40"/>
      <c r="C5" s="40"/>
      <c r="D5" s="40"/>
      <c r="E5" s="40"/>
      <c r="F5" s="40"/>
      <c r="G5" s="40"/>
    </row>
    <row r="6" ht="21" customHeight="1" spans="1:7">
      <c r="A6" s="37"/>
      <c r="B6" s="37"/>
      <c r="G6" s="41" t="s">
        <v>53</v>
      </c>
    </row>
    <row r="7" ht="25.8" customHeight="1" spans="1:7">
      <c r="A7" s="42" t="s">
        <v>2782</v>
      </c>
      <c r="B7" s="34" t="s">
        <v>2783</v>
      </c>
      <c r="C7" s="34"/>
      <c r="D7" s="34"/>
      <c r="E7" s="43" t="s">
        <v>2784</v>
      </c>
      <c r="F7" s="44"/>
      <c r="G7" s="45"/>
    </row>
    <row r="8" ht="25.8" customHeight="1" spans="1:7">
      <c r="A8" s="46"/>
      <c r="B8" s="34" t="s">
        <v>107</v>
      </c>
      <c r="C8" s="34" t="s">
        <v>2785</v>
      </c>
      <c r="D8" s="34" t="s">
        <v>2786</v>
      </c>
      <c r="E8" s="34" t="s">
        <v>107</v>
      </c>
      <c r="F8" s="34" t="s">
        <v>2785</v>
      </c>
      <c r="G8" s="34" t="s">
        <v>2786</v>
      </c>
    </row>
    <row r="9" ht="25.8" customHeight="1" spans="1:7">
      <c r="A9" s="34" t="s">
        <v>2787</v>
      </c>
      <c r="B9" s="34" t="s">
        <v>2788</v>
      </c>
      <c r="C9" s="34" t="s">
        <v>2789</v>
      </c>
      <c r="D9" s="34" t="s">
        <v>2790</v>
      </c>
      <c r="E9" s="34" t="s">
        <v>2791</v>
      </c>
      <c r="F9" s="34" t="s">
        <v>2792</v>
      </c>
      <c r="G9" s="34" t="s">
        <v>2793</v>
      </c>
    </row>
    <row r="10" ht="25.8" customHeight="1" spans="1:7">
      <c r="A10" s="47" t="s">
        <v>2794</v>
      </c>
      <c r="B10" s="47">
        <f>SUM(C10:D10)</f>
        <v>539350</v>
      </c>
      <c r="C10" s="47">
        <v>283290</v>
      </c>
      <c r="D10" s="47">
        <v>256060</v>
      </c>
      <c r="E10" s="47">
        <f>SUM(F10:G10)</f>
        <v>536136</v>
      </c>
      <c r="F10" s="47">
        <v>280122</v>
      </c>
      <c r="G10" s="47">
        <v>256014</v>
      </c>
    </row>
    <row r="11" hidden="1" spans="1:7">
      <c r="A11" s="37" t="s">
        <v>2795</v>
      </c>
      <c r="B11" s="37"/>
      <c r="C11" s="37"/>
      <c r="D11" s="37"/>
      <c r="E11" s="37"/>
      <c r="F11" s="37"/>
      <c r="G11" s="37"/>
    </row>
    <row r="12" hidden="1" spans="1:7">
      <c r="A12" s="37" t="s">
        <v>2796</v>
      </c>
      <c r="B12" s="37"/>
      <c r="C12" s="37"/>
      <c r="D12" s="37"/>
      <c r="E12" s="37"/>
      <c r="F12" s="37"/>
      <c r="G12" s="37"/>
    </row>
  </sheetData>
  <mergeCells count="6">
    <mergeCell ref="A5:G5"/>
    <mergeCell ref="B7:D7"/>
    <mergeCell ref="E7:G7"/>
    <mergeCell ref="A11:G11"/>
    <mergeCell ref="A12:G12"/>
    <mergeCell ref="A7:A8"/>
  </mergeCells>
  <pageMargins left="0.7" right="0.7" top="0.75" bottom="0.75" header="0.3" footer="0.3"/>
  <pageSetup paperSize="9" scale="8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workbookViewId="0">
      <selection activeCell="F10" sqref="F10"/>
    </sheetView>
  </sheetViews>
  <sheetFormatPr defaultColWidth="9" defaultRowHeight="19.95" customHeight="1" outlineLevelCol="3"/>
  <cols>
    <col min="1" max="1" width="25.75" style="302" customWidth="1"/>
    <col min="2" max="2" width="16.75" style="302" customWidth="1"/>
    <col min="3" max="3" width="28" style="302" customWidth="1"/>
    <col min="4" max="4" width="15.75" style="302" customWidth="1"/>
    <col min="5" max="16384" width="9" style="302"/>
  </cols>
  <sheetData>
    <row r="1" customHeight="1" spans="1:4">
      <c r="A1" s="303"/>
      <c r="B1" s="304"/>
      <c r="C1" s="305"/>
      <c r="D1" s="306" t="s">
        <v>24</v>
      </c>
    </row>
    <row r="2" customHeight="1" spans="1:4">
      <c r="A2" s="307" t="s">
        <v>25</v>
      </c>
      <c r="B2" s="307"/>
      <c r="C2" s="307"/>
      <c r="D2" s="308"/>
    </row>
    <row r="3" customHeight="1" spans="1:4">
      <c r="A3" s="309"/>
      <c r="B3" s="304"/>
      <c r="C3" s="305"/>
      <c r="D3" s="306"/>
    </row>
    <row r="4" ht="30" customHeight="1" spans="1:4">
      <c r="A4" s="310" t="s">
        <v>26</v>
      </c>
      <c r="B4" s="311"/>
      <c r="C4" s="310" t="s">
        <v>27</v>
      </c>
      <c r="D4" s="312"/>
    </row>
    <row r="5" ht="30" customHeight="1" spans="1:4">
      <c r="A5" s="313" t="s">
        <v>28</v>
      </c>
      <c r="B5" s="314" t="s">
        <v>29</v>
      </c>
      <c r="C5" s="313" t="s">
        <v>28</v>
      </c>
      <c r="D5" s="314" t="s">
        <v>29</v>
      </c>
    </row>
    <row r="6" ht="30" customHeight="1" spans="1:4">
      <c r="A6" s="315" t="s">
        <v>30</v>
      </c>
      <c r="B6" s="316">
        <v>101900.02</v>
      </c>
      <c r="C6" s="315" t="s">
        <v>31</v>
      </c>
      <c r="D6" s="316">
        <v>487485</v>
      </c>
    </row>
    <row r="7" ht="30" customHeight="1" spans="1:4">
      <c r="A7" s="317" t="s">
        <v>32</v>
      </c>
      <c r="B7" s="316">
        <v>345953</v>
      </c>
      <c r="C7" s="318" t="s">
        <v>33</v>
      </c>
      <c r="D7" s="319">
        <v>233779</v>
      </c>
    </row>
    <row r="8" ht="30" customHeight="1" spans="1:4">
      <c r="A8" s="318" t="s">
        <v>34</v>
      </c>
      <c r="B8" s="316">
        <v>5737</v>
      </c>
      <c r="C8" s="320" t="s">
        <v>35</v>
      </c>
      <c r="D8" s="321">
        <v>41540</v>
      </c>
    </row>
    <row r="9" ht="30" customHeight="1" spans="1:4">
      <c r="A9" s="322" t="s">
        <v>36</v>
      </c>
      <c r="B9" s="316">
        <v>294368</v>
      </c>
      <c r="C9" s="318" t="s">
        <v>37</v>
      </c>
      <c r="D9" s="319">
        <v>212166</v>
      </c>
    </row>
    <row r="10" ht="30" customHeight="1" spans="1:4">
      <c r="A10" s="323" t="s">
        <v>38</v>
      </c>
      <c r="B10" s="324">
        <v>45848</v>
      </c>
      <c r="C10" s="325" t="s">
        <v>39</v>
      </c>
      <c r="D10" s="319">
        <v>4898</v>
      </c>
    </row>
    <row r="11" ht="30" customHeight="1" spans="1:4">
      <c r="A11" s="317" t="s">
        <v>40</v>
      </c>
      <c r="B11" s="316">
        <v>48131</v>
      </c>
      <c r="C11" s="325" t="s">
        <v>41</v>
      </c>
      <c r="D11" s="319">
        <v>30131</v>
      </c>
    </row>
    <row r="12" ht="30" customHeight="1" spans="1:4">
      <c r="A12" s="326" t="s">
        <v>42</v>
      </c>
      <c r="B12" s="316">
        <v>18000</v>
      </c>
      <c r="C12" s="325" t="s">
        <v>43</v>
      </c>
      <c r="D12" s="316"/>
    </row>
    <row r="13" ht="30" customHeight="1" spans="1:4">
      <c r="A13" s="326" t="s">
        <v>44</v>
      </c>
      <c r="B13" s="324">
        <v>30131</v>
      </c>
      <c r="C13" s="313"/>
      <c r="D13" s="316"/>
    </row>
    <row r="14" ht="30" customHeight="1" spans="1:4">
      <c r="A14" s="317" t="s">
        <v>45</v>
      </c>
      <c r="B14" s="316">
        <v>26530</v>
      </c>
      <c r="C14" s="313"/>
      <c r="D14" s="316"/>
    </row>
    <row r="15" ht="30" customHeight="1" spans="1:4">
      <c r="A15" s="326" t="s">
        <v>46</v>
      </c>
      <c r="B15" s="316"/>
      <c r="C15" s="313"/>
      <c r="D15" s="316"/>
    </row>
    <row r="16" ht="30" customHeight="1" spans="1:4">
      <c r="A16" s="326" t="s">
        <v>47</v>
      </c>
      <c r="B16" s="319">
        <v>26530</v>
      </c>
      <c r="C16" s="327"/>
      <c r="D16" s="328"/>
    </row>
    <row r="17" ht="30" customHeight="1" spans="1:4">
      <c r="A17" s="317" t="s">
        <v>48</v>
      </c>
      <c r="B17" s="316"/>
      <c r="C17" s="327"/>
      <c r="D17" s="328"/>
    </row>
    <row r="18" ht="30" customHeight="1" spans="1:4">
      <c r="A18" s="313" t="s">
        <v>49</v>
      </c>
      <c r="B18" s="316">
        <v>522514.02</v>
      </c>
      <c r="C18" s="313" t="s">
        <v>50</v>
      </c>
      <c r="D18" s="316">
        <v>522514</v>
      </c>
    </row>
    <row r="33" customHeight="1" spans="1:1">
      <c r="A33" s="329"/>
    </row>
  </sheetData>
  <mergeCells count="3">
    <mergeCell ref="A2:D2"/>
    <mergeCell ref="A4:B4"/>
    <mergeCell ref="C4:D4"/>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topLeftCell="A4" workbookViewId="0">
      <selection activeCell="B20" sqref="B20"/>
    </sheetView>
  </sheetViews>
  <sheetFormatPr defaultColWidth="9" defaultRowHeight="14.25" outlineLevelCol="1"/>
  <cols>
    <col min="1" max="1" width="40.3" style="2" customWidth="1"/>
    <col min="2" max="2" width="19.1" style="1" customWidth="1"/>
    <col min="3" max="3" width="8.8" style="2" customWidth="1"/>
    <col min="4" max="16384" width="9" style="2"/>
  </cols>
  <sheetData>
    <row r="1" hidden="1" spans="1:1">
      <c r="A1" s="3" t="s">
        <v>2771</v>
      </c>
    </row>
    <row r="2" hidden="1" spans="1:2">
      <c r="A2" s="3" t="s">
        <v>2797</v>
      </c>
      <c r="B2" s="29" t="s">
        <v>2798</v>
      </c>
    </row>
    <row r="3" hidden="1" spans="1:2">
      <c r="A3" s="3" t="s">
        <v>2799</v>
      </c>
      <c r="B3" s="29" t="s">
        <v>2800</v>
      </c>
    </row>
    <row r="4" ht="23.4" customHeight="1" spans="1:2">
      <c r="A4" s="3"/>
      <c r="B4" s="30" t="s">
        <v>2801</v>
      </c>
    </row>
    <row r="5" s="28" customFormat="1" ht="20.25" spans="1:2">
      <c r="A5" s="31" t="s">
        <v>2802</v>
      </c>
      <c r="B5" s="31"/>
    </row>
    <row r="6" s="28" customFormat="1" ht="22.2" customHeight="1" spans="1:2">
      <c r="A6" s="32"/>
      <c r="B6" s="33" t="s">
        <v>2620</v>
      </c>
    </row>
    <row r="7" s="28" customFormat="1" ht="23.4" customHeight="1" spans="1:2">
      <c r="A7" s="34" t="s">
        <v>28</v>
      </c>
      <c r="B7" s="34" t="s">
        <v>2803</v>
      </c>
    </row>
    <row r="8" s="28" customFormat="1" ht="23.4" customHeight="1" spans="1:2">
      <c r="A8" s="35" t="s">
        <v>2804</v>
      </c>
      <c r="B8" s="36">
        <v>12.76</v>
      </c>
    </row>
    <row r="9" s="28" customFormat="1" ht="23.4" customHeight="1" spans="1:2">
      <c r="A9" s="35" t="s">
        <v>2805</v>
      </c>
      <c r="B9" s="36">
        <v>1.97</v>
      </c>
    </row>
    <row r="10" s="28" customFormat="1" ht="23.4" customHeight="1" spans="1:2">
      <c r="A10" s="35" t="s">
        <v>2806</v>
      </c>
      <c r="B10" s="36">
        <v>3.92</v>
      </c>
    </row>
    <row r="11" s="28" customFormat="1" ht="23.4" customHeight="1" spans="1:2">
      <c r="A11" s="35" t="s">
        <v>2807</v>
      </c>
      <c r="B11" s="36">
        <v>6.87</v>
      </c>
    </row>
    <row r="12" s="28" customFormat="1" ht="23.4" customHeight="1" spans="1:2">
      <c r="A12" s="35" t="s">
        <v>2808</v>
      </c>
      <c r="B12" s="36">
        <v>0</v>
      </c>
    </row>
    <row r="13" s="28" customFormat="1" ht="23.4" customHeight="1" spans="1:2">
      <c r="A13" s="35" t="s">
        <v>2809</v>
      </c>
      <c r="B13" s="36">
        <v>3.92</v>
      </c>
    </row>
    <row r="14" s="28" customFormat="1" ht="23.4" customHeight="1" spans="1:2">
      <c r="A14" s="35" t="s">
        <v>2810</v>
      </c>
      <c r="B14" s="36">
        <v>3.92</v>
      </c>
    </row>
    <row r="15" s="28" customFormat="1" ht="23.4" customHeight="1" spans="1:2">
      <c r="A15" s="35" t="s">
        <v>2811</v>
      </c>
      <c r="B15" s="36">
        <v>0</v>
      </c>
    </row>
    <row r="16" s="28" customFormat="1" ht="23.4" customHeight="1" spans="1:2">
      <c r="A16" s="35" t="s">
        <v>2812</v>
      </c>
      <c r="B16" s="36">
        <v>4.5</v>
      </c>
    </row>
    <row r="17" s="28" customFormat="1" ht="23.4" customHeight="1" spans="1:2">
      <c r="A17" s="35" t="s">
        <v>2810</v>
      </c>
      <c r="B17" s="36">
        <v>0.83</v>
      </c>
    </row>
    <row r="18" s="28" customFormat="1" ht="23.4" customHeight="1" spans="1:2">
      <c r="A18" s="35" t="s">
        <v>2811</v>
      </c>
      <c r="B18" s="36">
        <v>0.67</v>
      </c>
    </row>
    <row r="19" hidden="1" customHeight="1" spans="1:2">
      <c r="A19" s="37" t="s">
        <v>2813</v>
      </c>
      <c r="B19" s="37"/>
    </row>
    <row r="20" spans="1:2">
      <c r="A20" s="32"/>
      <c r="B20" s="38"/>
    </row>
  </sheetData>
  <mergeCells count="2">
    <mergeCell ref="A5:B5"/>
    <mergeCell ref="A19:B19"/>
  </mergeCell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C7" sqref="C7"/>
    </sheetView>
  </sheetViews>
  <sheetFormatPr defaultColWidth="9" defaultRowHeight="14.25" outlineLevelRow="6" outlineLevelCol="6"/>
  <cols>
    <col min="1" max="1" width="12.5" customWidth="1"/>
    <col min="2" max="7" width="14.5" customWidth="1"/>
  </cols>
  <sheetData>
    <row r="1" ht="24" customHeight="1" spans="7:7">
      <c r="G1" s="13" t="s">
        <v>2814</v>
      </c>
    </row>
    <row r="2" ht="58" customHeight="1" spans="1:7">
      <c r="A2" s="14" t="s">
        <v>2815</v>
      </c>
      <c r="B2" s="14"/>
      <c r="C2" s="14"/>
      <c r="D2" s="14"/>
      <c r="E2" s="14"/>
      <c r="F2" s="14"/>
      <c r="G2" s="14"/>
    </row>
    <row r="3" ht="25" customHeight="1" spans="7:7">
      <c r="G3" s="13" t="s">
        <v>53</v>
      </c>
    </row>
    <row r="4" s="12" customFormat="1" ht="41" customHeight="1" spans="1:7">
      <c r="A4" s="15" t="s">
        <v>2816</v>
      </c>
      <c r="B4" s="16" t="s">
        <v>2817</v>
      </c>
      <c r="C4" s="17"/>
      <c r="D4" s="17"/>
      <c r="E4" s="17"/>
      <c r="F4" s="17"/>
      <c r="G4" s="18"/>
    </row>
    <row r="5" s="12" customFormat="1" ht="41" customHeight="1" spans="1:7">
      <c r="A5" s="19"/>
      <c r="B5" s="20" t="s">
        <v>2818</v>
      </c>
      <c r="C5" s="21"/>
      <c r="D5" s="22"/>
      <c r="E5" s="23" t="s">
        <v>2819</v>
      </c>
      <c r="F5" s="24"/>
      <c r="G5" s="24"/>
    </row>
    <row r="6" s="12" customFormat="1" ht="41" customHeight="1" spans="1:7">
      <c r="A6" s="25"/>
      <c r="B6" s="23" t="s">
        <v>107</v>
      </c>
      <c r="C6" s="23" t="s">
        <v>2820</v>
      </c>
      <c r="D6" s="23" t="s">
        <v>2821</v>
      </c>
      <c r="E6" s="23" t="s">
        <v>107</v>
      </c>
      <c r="F6" s="23" t="s">
        <v>2820</v>
      </c>
      <c r="G6" s="23" t="s">
        <v>2821</v>
      </c>
    </row>
    <row r="7" ht="41" customHeight="1" spans="1:7">
      <c r="A7" s="26" t="s">
        <v>2794</v>
      </c>
      <c r="B7" s="27">
        <v>49830.94</v>
      </c>
      <c r="C7" s="27">
        <v>30130.94</v>
      </c>
      <c r="D7" s="27">
        <v>19700</v>
      </c>
      <c r="E7" s="27">
        <v>17389.14</v>
      </c>
      <c r="F7" s="27">
        <v>8522.13</v>
      </c>
      <c r="G7" s="27">
        <v>8867.01</v>
      </c>
    </row>
  </sheetData>
  <mergeCells count="5">
    <mergeCell ref="A2:G2"/>
    <mergeCell ref="B4:G4"/>
    <mergeCell ref="B5:D5"/>
    <mergeCell ref="E5:G5"/>
    <mergeCell ref="A4:A6"/>
  </mergeCells>
  <pageMargins left="0.700694444444445" right="0.700694444444445" top="0.751388888888889" bottom="0.751388888888889" header="0.298611111111111" footer="0.298611111111111"/>
  <pageSetup paperSize="9" orientation="landscape"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topLeftCell="C4" workbookViewId="0">
      <selection activeCell="L15" sqref="L15"/>
    </sheetView>
  </sheetViews>
  <sheetFormatPr defaultColWidth="9" defaultRowHeight="14.25" outlineLevelCol="5"/>
  <cols>
    <col min="1" max="2" width="8.1" style="2" hidden="1" customWidth="1"/>
    <col min="3" max="3" width="13.5" style="2" customWidth="1"/>
    <col min="4" max="6" width="17.2" style="2" customWidth="1"/>
    <col min="7" max="7" width="8.8" style="2" customWidth="1"/>
    <col min="8" max="253" width="9" style="2"/>
    <col min="254" max="255" width="9" style="2" hidden="1" customWidth="1"/>
    <col min="256" max="256" width="13.5" style="2" customWidth="1"/>
    <col min="257" max="262" width="17.2" style="2" customWidth="1"/>
    <col min="263" max="263" width="8.8" style="2" customWidth="1"/>
    <col min="264" max="509" width="9" style="2"/>
    <col min="510" max="511" width="9" style="2" hidden="1" customWidth="1"/>
    <col min="512" max="512" width="13.5" style="2" customWidth="1"/>
    <col min="513" max="518" width="17.2" style="2" customWidth="1"/>
    <col min="519" max="519" width="8.8" style="2" customWidth="1"/>
    <col min="520" max="765" width="9" style="2"/>
    <col min="766" max="767" width="9" style="2" hidden="1" customWidth="1"/>
    <col min="768" max="768" width="13.5" style="2" customWidth="1"/>
    <col min="769" max="774" width="17.2" style="2" customWidth="1"/>
    <col min="775" max="775" width="8.8" style="2" customWidth="1"/>
    <col min="776" max="1021" width="9" style="2"/>
    <col min="1022" max="1023" width="9" style="2" hidden="1" customWidth="1"/>
    <col min="1024" max="1024" width="13.5" style="2" customWidth="1"/>
    <col min="1025" max="1030" width="17.2" style="2" customWidth="1"/>
    <col min="1031" max="1031" width="8.8" style="2" customWidth="1"/>
    <col min="1032" max="1277" width="9" style="2"/>
    <col min="1278" max="1279" width="9" style="2" hidden="1" customWidth="1"/>
    <col min="1280" max="1280" width="13.5" style="2" customWidth="1"/>
    <col min="1281" max="1286" width="17.2" style="2" customWidth="1"/>
    <col min="1287" max="1287" width="8.8" style="2" customWidth="1"/>
    <col min="1288" max="1533" width="9" style="2"/>
    <col min="1534" max="1535" width="9" style="2" hidden="1" customWidth="1"/>
    <col min="1536" max="1536" width="13.5" style="2" customWidth="1"/>
    <col min="1537" max="1542" width="17.2" style="2" customWidth="1"/>
    <col min="1543" max="1543" width="8.8" style="2" customWidth="1"/>
    <col min="1544" max="1789" width="9" style="2"/>
    <col min="1790" max="1791" width="9" style="2" hidden="1" customWidth="1"/>
    <col min="1792" max="1792" width="13.5" style="2" customWidth="1"/>
    <col min="1793" max="1798" width="17.2" style="2" customWidth="1"/>
    <col min="1799" max="1799" width="8.8" style="2" customWidth="1"/>
    <col min="1800" max="2045" width="9" style="2"/>
    <col min="2046" max="2047" width="9" style="2" hidden="1" customWidth="1"/>
    <col min="2048" max="2048" width="13.5" style="2" customWidth="1"/>
    <col min="2049" max="2054" width="17.2" style="2" customWidth="1"/>
    <col min="2055" max="2055" width="8.8" style="2" customWidth="1"/>
    <col min="2056" max="2301" width="9" style="2"/>
    <col min="2302" max="2303" width="9" style="2" hidden="1" customWidth="1"/>
    <col min="2304" max="2304" width="13.5" style="2" customWidth="1"/>
    <col min="2305" max="2310" width="17.2" style="2" customWidth="1"/>
    <col min="2311" max="2311" width="8.8" style="2" customWidth="1"/>
    <col min="2312" max="2557" width="9" style="2"/>
    <col min="2558" max="2559" width="9" style="2" hidden="1" customWidth="1"/>
    <col min="2560" max="2560" width="13.5" style="2" customWidth="1"/>
    <col min="2561" max="2566" width="17.2" style="2" customWidth="1"/>
    <col min="2567" max="2567" width="8.8" style="2" customWidth="1"/>
    <col min="2568" max="2813" width="9" style="2"/>
    <col min="2814" max="2815" width="9" style="2" hidden="1" customWidth="1"/>
    <col min="2816" max="2816" width="13.5" style="2" customWidth="1"/>
    <col min="2817" max="2822" width="17.2" style="2" customWidth="1"/>
    <col min="2823" max="2823" width="8.8" style="2" customWidth="1"/>
    <col min="2824" max="3069" width="9" style="2"/>
    <col min="3070" max="3071" width="9" style="2" hidden="1" customWidth="1"/>
    <col min="3072" max="3072" width="13.5" style="2" customWidth="1"/>
    <col min="3073" max="3078" width="17.2" style="2" customWidth="1"/>
    <col min="3079" max="3079" width="8.8" style="2" customWidth="1"/>
    <col min="3080" max="3325" width="9" style="2"/>
    <col min="3326" max="3327" width="9" style="2" hidden="1" customWidth="1"/>
    <col min="3328" max="3328" width="13.5" style="2" customWidth="1"/>
    <col min="3329" max="3334" width="17.2" style="2" customWidth="1"/>
    <col min="3335" max="3335" width="8.8" style="2" customWidth="1"/>
    <col min="3336" max="3581" width="9" style="2"/>
    <col min="3582" max="3583" width="9" style="2" hidden="1" customWidth="1"/>
    <col min="3584" max="3584" width="13.5" style="2" customWidth="1"/>
    <col min="3585" max="3590" width="17.2" style="2" customWidth="1"/>
    <col min="3591" max="3591" width="8.8" style="2" customWidth="1"/>
    <col min="3592" max="3837" width="9" style="2"/>
    <col min="3838" max="3839" width="9" style="2" hidden="1" customWidth="1"/>
    <col min="3840" max="3840" width="13.5" style="2" customWidth="1"/>
    <col min="3841" max="3846" width="17.2" style="2" customWidth="1"/>
    <col min="3847" max="3847" width="8.8" style="2" customWidth="1"/>
    <col min="3848" max="4093" width="9" style="2"/>
    <col min="4094" max="4095" width="9" style="2" hidden="1" customWidth="1"/>
    <col min="4096" max="4096" width="13.5" style="2" customWidth="1"/>
    <col min="4097" max="4102" width="17.2" style="2" customWidth="1"/>
    <col min="4103" max="4103" width="8.8" style="2" customWidth="1"/>
    <col min="4104" max="4349" width="9" style="2"/>
    <col min="4350" max="4351" width="9" style="2" hidden="1" customWidth="1"/>
    <col min="4352" max="4352" width="13.5" style="2" customWidth="1"/>
    <col min="4353" max="4358" width="17.2" style="2" customWidth="1"/>
    <col min="4359" max="4359" width="8.8" style="2" customWidth="1"/>
    <col min="4360" max="4605" width="9" style="2"/>
    <col min="4606" max="4607" width="9" style="2" hidden="1" customWidth="1"/>
    <col min="4608" max="4608" width="13.5" style="2" customWidth="1"/>
    <col min="4609" max="4614" width="17.2" style="2" customWidth="1"/>
    <col min="4615" max="4615" width="8.8" style="2" customWidth="1"/>
    <col min="4616" max="4861" width="9" style="2"/>
    <col min="4862" max="4863" width="9" style="2" hidden="1" customWidth="1"/>
    <col min="4864" max="4864" width="13.5" style="2" customWidth="1"/>
    <col min="4865" max="4870" width="17.2" style="2" customWidth="1"/>
    <col min="4871" max="4871" width="8.8" style="2" customWidth="1"/>
    <col min="4872" max="5117" width="9" style="2"/>
    <col min="5118" max="5119" width="9" style="2" hidden="1" customWidth="1"/>
    <col min="5120" max="5120" width="13.5" style="2" customWidth="1"/>
    <col min="5121" max="5126" width="17.2" style="2" customWidth="1"/>
    <col min="5127" max="5127" width="8.8" style="2" customWidth="1"/>
    <col min="5128" max="5373" width="9" style="2"/>
    <col min="5374" max="5375" width="9" style="2" hidden="1" customWidth="1"/>
    <col min="5376" max="5376" width="13.5" style="2" customWidth="1"/>
    <col min="5377" max="5382" width="17.2" style="2" customWidth="1"/>
    <col min="5383" max="5383" width="8.8" style="2" customWidth="1"/>
    <col min="5384" max="5629" width="9" style="2"/>
    <col min="5630" max="5631" width="9" style="2" hidden="1" customWidth="1"/>
    <col min="5632" max="5632" width="13.5" style="2" customWidth="1"/>
    <col min="5633" max="5638" width="17.2" style="2" customWidth="1"/>
    <col min="5639" max="5639" width="8.8" style="2" customWidth="1"/>
    <col min="5640" max="5885" width="9" style="2"/>
    <col min="5886" max="5887" width="9" style="2" hidden="1" customWidth="1"/>
    <col min="5888" max="5888" width="13.5" style="2" customWidth="1"/>
    <col min="5889" max="5894" width="17.2" style="2" customWidth="1"/>
    <col min="5895" max="5895" width="8.8" style="2" customWidth="1"/>
    <col min="5896" max="6141" width="9" style="2"/>
    <col min="6142" max="6143" width="9" style="2" hidden="1" customWidth="1"/>
    <col min="6144" max="6144" width="13.5" style="2" customWidth="1"/>
    <col min="6145" max="6150" width="17.2" style="2" customWidth="1"/>
    <col min="6151" max="6151" width="8.8" style="2" customWidth="1"/>
    <col min="6152" max="6397" width="9" style="2"/>
    <col min="6398" max="6399" width="9" style="2" hidden="1" customWidth="1"/>
    <col min="6400" max="6400" width="13.5" style="2" customWidth="1"/>
    <col min="6401" max="6406" width="17.2" style="2" customWidth="1"/>
    <col min="6407" max="6407" width="8.8" style="2" customWidth="1"/>
    <col min="6408" max="6653" width="9" style="2"/>
    <col min="6654" max="6655" width="9" style="2" hidden="1" customWidth="1"/>
    <col min="6656" max="6656" width="13.5" style="2" customWidth="1"/>
    <col min="6657" max="6662" width="17.2" style="2" customWidth="1"/>
    <col min="6663" max="6663" width="8.8" style="2" customWidth="1"/>
    <col min="6664" max="6909" width="9" style="2"/>
    <col min="6910" max="6911" width="9" style="2" hidden="1" customWidth="1"/>
    <col min="6912" max="6912" width="13.5" style="2" customWidth="1"/>
    <col min="6913" max="6918" width="17.2" style="2" customWidth="1"/>
    <col min="6919" max="6919" width="8.8" style="2" customWidth="1"/>
    <col min="6920" max="7165" width="9" style="2"/>
    <col min="7166" max="7167" width="9" style="2" hidden="1" customWidth="1"/>
    <col min="7168" max="7168" width="13.5" style="2" customWidth="1"/>
    <col min="7169" max="7174" width="17.2" style="2" customWidth="1"/>
    <col min="7175" max="7175" width="8.8" style="2" customWidth="1"/>
    <col min="7176" max="7421" width="9" style="2"/>
    <col min="7422" max="7423" width="9" style="2" hidden="1" customWidth="1"/>
    <col min="7424" max="7424" width="13.5" style="2" customWidth="1"/>
    <col min="7425" max="7430" width="17.2" style="2" customWidth="1"/>
    <col min="7431" max="7431" width="8.8" style="2" customWidth="1"/>
    <col min="7432" max="7677" width="9" style="2"/>
    <col min="7678" max="7679" width="9" style="2" hidden="1" customWidth="1"/>
    <col min="7680" max="7680" width="13.5" style="2" customWidth="1"/>
    <col min="7681" max="7686" width="17.2" style="2" customWidth="1"/>
    <col min="7687" max="7687" width="8.8" style="2" customWidth="1"/>
    <col min="7688" max="7933" width="9" style="2"/>
    <col min="7934" max="7935" width="9" style="2" hidden="1" customWidth="1"/>
    <col min="7936" max="7936" width="13.5" style="2" customWidth="1"/>
    <col min="7937" max="7942" width="17.2" style="2" customWidth="1"/>
    <col min="7943" max="7943" width="8.8" style="2" customWidth="1"/>
    <col min="7944" max="8189" width="9" style="2"/>
    <col min="8190" max="8191" width="9" style="2" hidden="1" customWidth="1"/>
    <col min="8192" max="8192" width="13.5" style="2" customWidth="1"/>
    <col min="8193" max="8198" width="17.2" style="2" customWidth="1"/>
    <col min="8199" max="8199" width="8.8" style="2" customWidth="1"/>
    <col min="8200" max="8445" width="9" style="2"/>
    <col min="8446" max="8447" width="9" style="2" hidden="1" customWidth="1"/>
    <col min="8448" max="8448" width="13.5" style="2" customWidth="1"/>
    <col min="8449" max="8454" width="17.2" style="2" customWidth="1"/>
    <col min="8455" max="8455" width="8.8" style="2" customWidth="1"/>
    <col min="8456" max="8701" width="9" style="2"/>
    <col min="8702" max="8703" width="9" style="2" hidden="1" customWidth="1"/>
    <col min="8704" max="8704" width="13.5" style="2" customWidth="1"/>
    <col min="8705" max="8710" width="17.2" style="2" customWidth="1"/>
    <col min="8711" max="8711" width="8.8" style="2" customWidth="1"/>
    <col min="8712" max="8957" width="9" style="2"/>
    <col min="8958" max="8959" width="9" style="2" hidden="1" customWidth="1"/>
    <col min="8960" max="8960" width="13.5" style="2" customWidth="1"/>
    <col min="8961" max="8966" width="17.2" style="2" customWidth="1"/>
    <col min="8967" max="8967" width="8.8" style="2" customWidth="1"/>
    <col min="8968" max="9213" width="9" style="2"/>
    <col min="9214" max="9215" width="9" style="2" hidden="1" customWidth="1"/>
    <col min="9216" max="9216" width="13.5" style="2" customWidth="1"/>
    <col min="9217" max="9222" width="17.2" style="2" customWidth="1"/>
    <col min="9223" max="9223" width="8.8" style="2" customWidth="1"/>
    <col min="9224" max="9469" width="9" style="2"/>
    <col min="9470" max="9471" width="9" style="2" hidden="1" customWidth="1"/>
    <col min="9472" max="9472" width="13.5" style="2" customWidth="1"/>
    <col min="9473" max="9478" width="17.2" style="2" customWidth="1"/>
    <col min="9479" max="9479" width="8.8" style="2" customWidth="1"/>
    <col min="9480" max="9725" width="9" style="2"/>
    <col min="9726" max="9727" width="9" style="2" hidden="1" customWidth="1"/>
    <col min="9728" max="9728" width="13.5" style="2" customWidth="1"/>
    <col min="9729" max="9734" width="17.2" style="2" customWidth="1"/>
    <col min="9735" max="9735" width="8.8" style="2" customWidth="1"/>
    <col min="9736" max="9981" width="9" style="2"/>
    <col min="9982" max="9983" width="9" style="2" hidden="1" customWidth="1"/>
    <col min="9984" max="9984" width="13.5" style="2" customWidth="1"/>
    <col min="9985" max="9990" width="17.2" style="2" customWidth="1"/>
    <col min="9991" max="9991" width="8.8" style="2" customWidth="1"/>
    <col min="9992" max="10237" width="9" style="2"/>
    <col min="10238" max="10239" width="9" style="2" hidden="1" customWidth="1"/>
    <col min="10240" max="10240" width="13.5" style="2" customWidth="1"/>
    <col min="10241" max="10246" width="17.2" style="2" customWidth="1"/>
    <col min="10247" max="10247" width="8.8" style="2" customWidth="1"/>
    <col min="10248" max="10493" width="9" style="2"/>
    <col min="10494" max="10495" width="9" style="2" hidden="1" customWidth="1"/>
    <col min="10496" max="10496" width="13.5" style="2" customWidth="1"/>
    <col min="10497" max="10502" width="17.2" style="2" customWidth="1"/>
    <col min="10503" max="10503" width="8.8" style="2" customWidth="1"/>
    <col min="10504" max="10749" width="9" style="2"/>
    <col min="10750" max="10751" width="9" style="2" hidden="1" customWidth="1"/>
    <col min="10752" max="10752" width="13.5" style="2" customWidth="1"/>
    <col min="10753" max="10758" width="17.2" style="2" customWidth="1"/>
    <col min="10759" max="10759" width="8.8" style="2" customWidth="1"/>
    <col min="10760" max="11005" width="9" style="2"/>
    <col min="11006" max="11007" width="9" style="2" hidden="1" customWidth="1"/>
    <col min="11008" max="11008" width="13.5" style="2" customWidth="1"/>
    <col min="11009" max="11014" width="17.2" style="2" customWidth="1"/>
    <col min="11015" max="11015" width="8.8" style="2" customWidth="1"/>
    <col min="11016" max="11261" width="9" style="2"/>
    <col min="11262" max="11263" width="9" style="2" hidden="1" customWidth="1"/>
    <col min="11264" max="11264" width="13.5" style="2" customWidth="1"/>
    <col min="11265" max="11270" width="17.2" style="2" customWidth="1"/>
    <col min="11271" max="11271" width="8.8" style="2" customWidth="1"/>
    <col min="11272" max="11517" width="9" style="2"/>
    <col min="11518" max="11519" width="9" style="2" hidden="1" customWidth="1"/>
    <col min="11520" max="11520" width="13.5" style="2" customWidth="1"/>
    <col min="11521" max="11526" width="17.2" style="2" customWidth="1"/>
    <col min="11527" max="11527" width="8.8" style="2" customWidth="1"/>
    <col min="11528" max="11773" width="9" style="2"/>
    <col min="11774" max="11775" width="9" style="2" hidden="1" customWidth="1"/>
    <col min="11776" max="11776" width="13.5" style="2" customWidth="1"/>
    <col min="11777" max="11782" width="17.2" style="2" customWidth="1"/>
    <col min="11783" max="11783" width="8.8" style="2" customWidth="1"/>
    <col min="11784" max="12029" width="9" style="2"/>
    <col min="12030" max="12031" width="9" style="2" hidden="1" customWidth="1"/>
    <col min="12032" max="12032" width="13.5" style="2" customWidth="1"/>
    <col min="12033" max="12038" width="17.2" style="2" customWidth="1"/>
    <col min="12039" max="12039" width="8.8" style="2" customWidth="1"/>
    <col min="12040" max="12285" width="9" style="2"/>
    <col min="12286" max="12287" width="9" style="2" hidden="1" customWidth="1"/>
    <col min="12288" max="12288" width="13.5" style="2" customWidth="1"/>
    <col min="12289" max="12294" width="17.2" style="2" customWidth="1"/>
    <col min="12295" max="12295" width="8.8" style="2" customWidth="1"/>
    <col min="12296" max="12541" width="9" style="2"/>
    <col min="12542" max="12543" width="9" style="2" hidden="1" customWidth="1"/>
    <col min="12544" max="12544" width="13.5" style="2" customWidth="1"/>
    <col min="12545" max="12550" width="17.2" style="2" customWidth="1"/>
    <col min="12551" max="12551" width="8.8" style="2" customWidth="1"/>
    <col min="12552" max="12797" width="9" style="2"/>
    <col min="12798" max="12799" width="9" style="2" hidden="1" customWidth="1"/>
    <col min="12800" max="12800" width="13.5" style="2" customWidth="1"/>
    <col min="12801" max="12806" width="17.2" style="2" customWidth="1"/>
    <col min="12807" max="12807" width="8.8" style="2" customWidth="1"/>
    <col min="12808" max="13053" width="9" style="2"/>
    <col min="13054" max="13055" width="9" style="2" hidden="1" customWidth="1"/>
    <col min="13056" max="13056" width="13.5" style="2" customWidth="1"/>
    <col min="13057" max="13062" width="17.2" style="2" customWidth="1"/>
    <col min="13063" max="13063" width="8.8" style="2" customWidth="1"/>
    <col min="13064" max="13309" width="9" style="2"/>
    <col min="13310" max="13311" width="9" style="2" hidden="1" customWidth="1"/>
    <col min="13312" max="13312" width="13.5" style="2" customWidth="1"/>
    <col min="13313" max="13318" width="17.2" style="2" customWidth="1"/>
    <col min="13319" max="13319" width="8.8" style="2" customWidth="1"/>
    <col min="13320" max="13565" width="9" style="2"/>
    <col min="13566" max="13567" width="9" style="2" hidden="1" customWidth="1"/>
    <col min="13568" max="13568" width="13.5" style="2" customWidth="1"/>
    <col min="13569" max="13574" width="17.2" style="2" customWidth="1"/>
    <col min="13575" max="13575" width="8.8" style="2" customWidth="1"/>
    <col min="13576" max="13821" width="9" style="2"/>
    <col min="13822" max="13823" width="9" style="2" hidden="1" customWidth="1"/>
    <col min="13824" max="13824" width="13.5" style="2" customWidth="1"/>
    <col min="13825" max="13830" width="17.2" style="2" customWidth="1"/>
    <col min="13831" max="13831" width="8.8" style="2" customWidth="1"/>
    <col min="13832" max="14077" width="9" style="2"/>
    <col min="14078" max="14079" width="9" style="2" hidden="1" customWidth="1"/>
    <col min="14080" max="14080" width="13.5" style="2" customWidth="1"/>
    <col min="14081" max="14086" width="17.2" style="2" customWidth="1"/>
    <col min="14087" max="14087" width="8.8" style="2" customWidth="1"/>
    <col min="14088" max="14333" width="9" style="2"/>
    <col min="14334" max="14335" width="9" style="2" hidden="1" customWidth="1"/>
    <col min="14336" max="14336" width="13.5" style="2" customWidth="1"/>
    <col min="14337" max="14342" width="17.2" style="2" customWidth="1"/>
    <col min="14343" max="14343" width="8.8" style="2" customWidth="1"/>
    <col min="14344" max="14589" width="9" style="2"/>
    <col min="14590" max="14591" width="9" style="2" hidden="1" customWidth="1"/>
    <col min="14592" max="14592" width="13.5" style="2" customWidth="1"/>
    <col min="14593" max="14598" width="17.2" style="2" customWidth="1"/>
    <col min="14599" max="14599" width="8.8" style="2" customWidth="1"/>
    <col min="14600" max="14845" width="9" style="2"/>
    <col min="14846" max="14847" width="9" style="2" hidden="1" customWidth="1"/>
    <col min="14848" max="14848" width="13.5" style="2" customWidth="1"/>
    <col min="14849" max="14854" width="17.2" style="2" customWidth="1"/>
    <col min="14855" max="14855" width="8.8" style="2" customWidth="1"/>
    <col min="14856" max="15101" width="9" style="2"/>
    <col min="15102" max="15103" width="9" style="2" hidden="1" customWidth="1"/>
    <col min="15104" max="15104" width="13.5" style="2" customWidth="1"/>
    <col min="15105" max="15110" width="17.2" style="2" customWidth="1"/>
    <col min="15111" max="15111" width="8.8" style="2" customWidth="1"/>
    <col min="15112" max="15357" width="9" style="2"/>
    <col min="15358" max="15359" width="9" style="2" hidden="1" customWidth="1"/>
    <col min="15360" max="15360" width="13.5" style="2" customWidth="1"/>
    <col min="15361" max="15366" width="17.2" style="2" customWidth="1"/>
    <col min="15367" max="15367" width="8.8" style="2" customWidth="1"/>
    <col min="15368" max="15613" width="9" style="2"/>
    <col min="15614" max="15615" width="9" style="2" hidden="1" customWidth="1"/>
    <col min="15616" max="15616" width="13.5" style="2" customWidth="1"/>
    <col min="15617" max="15622" width="17.2" style="2" customWidth="1"/>
    <col min="15623" max="15623" width="8.8" style="2" customWidth="1"/>
    <col min="15624" max="15869" width="9" style="2"/>
    <col min="15870" max="15871" width="9" style="2" hidden="1" customWidth="1"/>
    <col min="15872" max="15872" width="13.5" style="2" customWidth="1"/>
    <col min="15873" max="15878" width="17.2" style="2" customWidth="1"/>
    <col min="15879" max="15879" width="8.8" style="2" customWidth="1"/>
    <col min="15880" max="16125" width="9" style="2"/>
    <col min="16126" max="16127" width="9" style="2" hidden="1" customWidth="1"/>
    <col min="16128" max="16128" width="13.5" style="2" customWidth="1"/>
    <col min="16129" max="16134" width="17.2" style="2" customWidth="1"/>
    <col min="16135" max="16135" width="8.8" style="2" customWidth="1"/>
    <col min="16136" max="16384" width="9" style="2"/>
  </cols>
  <sheetData>
    <row r="1" ht="56.25" hidden="1" spans="1:4">
      <c r="A1" s="3"/>
      <c r="B1" s="3" t="s">
        <v>2822</v>
      </c>
      <c r="C1" s="3" t="s">
        <v>2823</v>
      </c>
      <c r="D1" s="3" t="s">
        <v>2772</v>
      </c>
    </row>
    <row r="2" ht="22.5" hidden="1" spans="1:4">
      <c r="A2" s="3">
        <v>0</v>
      </c>
      <c r="B2" s="3" t="s">
        <v>2824</v>
      </c>
      <c r="C2" s="3" t="s">
        <v>2825</v>
      </c>
      <c r="D2" s="3" t="s">
        <v>2826</v>
      </c>
    </row>
    <row r="3" hidden="1" spans="1:6">
      <c r="A3" s="3">
        <v>0</v>
      </c>
      <c r="B3" s="3" t="s">
        <v>2827</v>
      </c>
      <c r="C3" s="3" t="s">
        <v>2775</v>
      </c>
      <c r="D3" s="3"/>
      <c r="E3" s="3" t="s">
        <v>2776</v>
      </c>
      <c r="F3" s="3" t="s">
        <v>2777</v>
      </c>
    </row>
    <row r="4" customHeight="1" spans="1:6">
      <c r="A4" s="3">
        <v>0</v>
      </c>
      <c r="B4" s="3"/>
      <c r="C4" s="3"/>
      <c r="F4" s="4" t="s">
        <v>2828</v>
      </c>
    </row>
    <row r="5" ht="19.5" spans="1:6">
      <c r="A5" s="3">
        <v>0</v>
      </c>
      <c r="C5" s="5" t="s">
        <v>2829</v>
      </c>
      <c r="D5" s="5"/>
      <c r="E5" s="5"/>
      <c r="F5" s="5"/>
    </row>
    <row r="6" ht="26.4" customHeight="1" spans="1:6">
      <c r="A6" s="3">
        <v>0</v>
      </c>
      <c r="C6" s="3"/>
      <c r="D6" s="3"/>
      <c r="F6" s="4" t="s">
        <v>53</v>
      </c>
    </row>
    <row r="7" s="1" customFormat="1" ht="43.2" customHeight="1" spans="1:6">
      <c r="A7" s="6">
        <v>0</v>
      </c>
      <c r="B7" s="7"/>
      <c r="C7" s="8" t="s">
        <v>2782</v>
      </c>
      <c r="D7" s="8" t="s">
        <v>2830</v>
      </c>
      <c r="E7" s="8"/>
      <c r="F7" s="8"/>
    </row>
    <row r="8" s="1" customFormat="1" ht="43.2" customHeight="1" spans="1:6">
      <c r="A8" s="6">
        <v>0</v>
      </c>
      <c r="B8" s="7"/>
      <c r="C8" s="8"/>
      <c r="D8" s="8"/>
      <c r="E8" s="8" t="s">
        <v>2785</v>
      </c>
      <c r="F8" s="8" t="s">
        <v>2786</v>
      </c>
    </row>
    <row r="9" s="1" customFormat="1" ht="43.2" customHeight="1" spans="1:6">
      <c r="A9" s="6">
        <v>0</v>
      </c>
      <c r="B9" s="7"/>
      <c r="C9" s="8" t="s">
        <v>2787</v>
      </c>
      <c r="D9" s="8" t="s">
        <v>2788</v>
      </c>
      <c r="E9" s="8" t="s">
        <v>2789</v>
      </c>
      <c r="F9" s="8" t="s">
        <v>2790</v>
      </c>
    </row>
    <row r="10" s="1" customFormat="1" ht="43.2" customHeight="1" spans="1:6">
      <c r="A10" s="6" t="s">
        <v>2831</v>
      </c>
      <c r="B10" s="9" t="s">
        <v>2832</v>
      </c>
      <c r="C10" s="10" t="s">
        <v>2794</v>
      </c>
      <c r="D10" s="11">
        <v>539350</v>
      </c>
      <c r="E10" s="11">
        <v>283290</v>
      </c>
      <c r="F10" s="11">
        <v>256060</v>
      </c>
    </row>
  </sheetData>
  <mergeCells count="3">
    <mergeCell ref="C5:F5"/>
    <mergeCell ref="D7:F7"/>
    <mergeCell ref="C7:C8"/>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workbookViewId="0">
      <selection activeCell="N13" sqref="N13"/>
    </sheetView>
  </sheetViews>
  <sheetFormatPr defaultColWidth="9" defaultRowHeight="20.1" customHeight="1" outlineLevelCol="4"/>
  <cols>
    <col min="1" max="1" width="25.75" style="274" customWidth="1"/>
    <col min="2" max="5" width="20" style="274" customWidth="1"/>
    <col min="6" max="16384" width="9" style="274"/>
  </cols>
  <sheetData>
    <row r="1" s="271" customFormat="1" ht="31.95" customHeight="1" spans="1:5">
      <c r="A1" s="275"/>
      <c r="B1" s="276"/>
      <c r="C1" s="276"/>
      <c r="D1" s="276"/>
      <c r="E1" s="277" t="s">
        <v>51</v>
      </c>
    </row>
    <row r="2" s="272" customFormat="1" ht="23.25" customHeight="1" spans="1:5">
      <c r="A2" s="278" t="s">
        <v>52</v>
      </c>
      <c r="B2" s="279"/>
      <c r="C2" s="279"/>
      <c r="D2" s="279"/>
      <c r="E2" s="279"/>
    </row>
    <row r="3" s="272" customFormat="1" ht="23.25" customHeight="1" spans="1:5">
      <c r="A3" s="275"/>
      <c r="B3" s="276"/>
      <c r="C3" s="276"/>
      <c r="D3" s="276"/>
      <c r="E3" s="277" t="s">
        <v>53</v>
      </c>
    </row>
    <row r="4" ht="23.25" customHeight="1" spans="1:5">
      <c r="A4" s="280" t="s">
        <v>28</v>
      </c>
      <c r="B4" s="281" t="s">
        <v>54</v>
      </c>
      <c r="C4" s="281" t="s">
        <v>29</v>
      </c>
      <c r="D4" s="282" t="s">
        <v>55</v>
      </c>
      <c r="E4" s="282" t="s">
        <v>56</v>
      </c>
    </row>
    <row r="5" ht="23.25" customHeight="1" spans="1:5">
      <c r="A5" s="283" t="s">
        <v>57</v>
      </c>
      <c r="B5" s="284">
        <f>SUM(B6+B30+B37)</f>
        <v>150261.76</v>
      </c>
      <c r="C5" s="284">
        <f>SUM(C6+C30+C37)</f>
        <v>154785.448571429</v>
      </c>
      <c r="D5" s="284">
        <f t="shared" ref="D5:D38" si="0">SUM(C5-B5)</f>
        <v>4523.68857142859</v>
      </c>
      <c r="E5" s="285">
        <f t="shared" ref="E5:E38" si="1">SUM(C5/B5-1)</f>
        <v>0.0301053879006115</v>
      </c>
    </row>
    <row r="6" ht="23.25" customHeight="1" spans="1:5">
      <c r="A6" s="286" t="s">
        <v>58</v>
      </c>
      <c r="B6" s="287">
        <f>SUM(B7+B21)</f>
        <v>81719.99</v>
      </c>
      <c r="C6" s="287">
        <f>SUM(C7+C21)</f>
        <v>101900.02</v>
      </c>
      <c r="D6" s="284">
        <f t="shared" si="0"/>
        <v>20180.03</v>
      </c>
      <c r="E6" s="285">
        <f t="shared" si="1"/>
        <v>0.246941170697647</v>
      </c>
    </row>
    <row r="7" ht="23.25" customHeight="1" spans="1:5">
      <c r="A7" s="288" t="s">
        <v>59</v>
      </c>
      <c r="B7" s="287">
        <f>SUM(B8:B20)</f>
        <v>60689.77</v>
      </c>
      <c r="C7" s="287">
        <f>SUM(C8:C20)</f>
        <v>78504</v>
      </c>
      <c r="D7" s="284">
        <f t="shared" si="0"/>
        <v>17814.23</v>
      </c>
      <c r="E7" s="285">
        <f t="shared" si="1"/>
        <v>0.293529370765452</v>
      </c>
    </row>
    <row r="8" ht="23.25" customHeight="1" spans="1:5">
      <c r="A8" s="289" t="s">
        <v>60</v>
      </c>
      <c r="B8" s="290">
        <v>29557.41</v>
      </c>
      <c r="C8" s="291">
        <v>23513</v>
      </c>
      <c r="D8" s="284">
        <f t="shared" si="0"/>
        <v>-6044.41</v>
      </c>
      <c r="E8" s="285">
        <f t="shared" si="1"/>
        <v>-0.204497281730706</v>
      </c>
    </row>
    <row r="9" ht="23.25" customHeight="1" spans="1:5">
      <c r="A9" s="289" t="s">
        <v>61</v>
      </c>
      <c r="B9" s="290">
        <v>5566.4</v>
      </c>
      <c r="C9" s="291">
        <v>3613</v>
      </c>
      <c r="D9" s="284">
        <f t="shared" si="0"/>
        <v>-1953.4</v>
      </c>
      <c r="E9" s="285">
        <f t="shared" si="1"/>
        <v>-0.350926990514516</v>
      </c>
    </row>
    <row r="10" ht="23.25" customHeight="1" spans="1:5">
      <c r="A10" s="289" t="s">
        <v>62</v>
      </c>
      <c r="B10" s="290">
        <v>1436.4</v>
      </c>
      <c r="C10" s="291">
        <v>888</v>
      </c>
      <c r="D10" s="284">
        <f t="shared" si="0"/>
        <v>-548.4</v>
      </c>
      <c r="E10" s="285">
        <f t="shared" si="1"/>
        <v>-0.381787802840434</v>
      </c>
    </row>
    <row r="11" ht="23.25" customHeight="1" spans="1:5">
      <c r="A11" s="289" t="s">
        <v>63</v>
      </c>
      <c r="B11" s="290">
        <v>1116.66</v>
      </c>
      <c r="C11" s="291">
        <v>2930</v>
      </c>
      <c r="D11" s="284">
        <f t="shared" si="0"/>
        <v>1813.34</v>
      </c>
      <c r="E11" s="285">
        <f t="shared" si="1"/>
        <v>1.62389626206724</v>
      </c>
    </row>
    <row r="12" ht="23.25" customHeight="1" spans="1:5">
      <c r="A12" s="289" t="s">
        <v>64</v>
      </c>
      <c r="B12" s="290">
        <v>3250</v>
      </c>
      <c r="C12" s="291">
        <v>3850</v>
      </c>
      <c r="D12" s="284">
        <f t="shared" si="0"/>
        <v>600</v>
      </c>
      <c r="E12" s="285">
        <f t="shared" si="1"/>
        <v>0.184615384615385</v>
      </c>
    </row>
    <row r="13" ht="23.25" customHeight="1" spans="1:5">
      <c r="A13" s="289" t="s">
        <v>65</v>
      </c>
      <c r="B13" s="290">
        <v>1827</v>
      </c>
      <c r="C13" s="291">
        <v>3581</v>
      </c>
      <c r="D13" s="284">
        <f t="shared" si="0"/>
        <v>1754</v>
      </c>
      <c r="E13" s="285">
        <f t="shared" si="1"/>
        <v>0.960043787629995</v>
      </c>
    </row>
    <row r="14" ht="23.25" customHeight="1" spans="1:5">
      <c r="A14" s="289" t="s">
        <v>66</v>
      </c>
      <c r="B14" s="290">
        <v>1065.9</v>
      </c>
      <c r="C14" s="291">
        <v>2184</v>
      </c>
      <c r="D14" s="284">
        <f t="shared" si="0"/>
        <v>1118.1</v>
      </c>
      <c r="E14" s="285">
        <f t="shared" si="1"/>
        <v>1.0489726991275</v>
      </c>
    </row>
    <row r="15" ht="23.25" customHeight="1" spans="1:5">
      <c r="A15" s="289" t="s">
        <v>67</v>
      </c>
      <c r="B15" s="290">
        <v>1880</v>
      </c>
      <c r="C15" s="291">
        <v>2409</v>
      </c>
      <c r="D15" s="284">
        <f t="shared" si="0"/>
        <v>529</v>
      </c>
      <c r="E15" s="285">
        <f t="shared" si="1"/>
        <v>0.281382978723404</v>
      </c>
    </row>
    <row r="16" ht="23.25" customHeight="1" spans="1:5">
      <c r="A16" s="289" t="s">
        <v>68</v>
      </c>
      <c r="B16" s="290">
        <v>2900</v>
      </c>
      <c r="C16" s="291">
        <v>17554</v>
      </c>
      <c r="D16" s="284">
        <f t="shared" si="0"/>
        <v>14654</v>
      </c>
      <c r="E16" s="285">
        <f t="shared" si="1"/>
        <v>5.05310344827586</v>
      </c>
    </row>
    <row r="17" ht="23.25" customHeight="1" spans="1:5">
      <c r="A17" s="289" t="s">
        <v>69</v>
      </c>
      <c r="B17" s="290">
        <v>1023</v>
      </c>
      <c r="C17" s="291">
        <v>1366</v>
      </c>
      <c r="D17" s="284">
        <f t="shared" si="0"/>
        <v>343</v>
      </c>
      <c r="E17" s="285">
        <f t="shared" si="1"/>
        <v>0.335288367546432</v>
      </c>
    </row>
    <row r="18" ht="23.25" customHeight="1" spans="1:5">
      <c r="A18" s="289" t="s">
        <v>70</v>
      </c>
      <c r="B18" s="290">
        <v>2044</v>
      </c>
      <c r="C18" s="291">
        <v>5103</v>
      </c>
      <c r="D18" s="284">
        <f t="shared" si="0"/>
        <v>3059</v>
      </c>
      <c r="E18" s="285">
        <f t="shared" si="1"/>
        <v>1.49657534246575</v>
      </c>
    </row>
    <row r="19" ht="23.25" customHeight="1" spans="1:5">
      <c r="A19" s="289" t="s">
        <v>71</v>
      </c>
      <c r="B19" s="290">
        <v>8873</v>
      </c>
      <c r="C19" s="291">
        <v>11317</v>
      </c>
      <c r="D19" s="284">
        <f t="shared" si="0"/>
        <v>2444</v>
      </c>
      <c r="E19" s="285">
        <f t="shared" si="1"/>
        <v>0.275442353206356</v>
      </c>
    </row>
    <row r="20" ht="23.25" customHeight="1" spans="1:5">
      <c r="A20" s="289" t="s">
        <v>72</v>
      </c>
      <c r="B20" s="290">
        <v>150</v>
      </c>
      <c r="C20" s="291">
        <v>196</v>
      </c>
      <c r="D20" s="284">
        <f t="shared" si="0"/>
        <v>46</v>
      </c>
      <c r="E20" s="285">
        <f t="shared" si="1"/>
        <v>0.306666666666667</v>
      </c>
    </row>
    <row r="21" s="272" customFormat="1" ht="23.25" customHeight="1" spans="1:5">
      <c r="A21" s="288" t="s">
        <v>73</v>
      </c>
      <c r="B21" s="287">
        <f>SUM(B22+B25+B26+B27+B28+B29)</f>
        <v>21030.22</v>
      </c>
      <c r="C21" s="287">
        <f>SUM(C22+C25+C26+C27+C28+C29)</f>
        <v>23396.02</v>
      </c>
      <c r="D21" s="284">
        <f t="shared" si="0"/>
        <v>2365.8</v>
      </c>
      <c r="E21" s="285">
        <f t="shared" si="1"/>
        <v>0.112495256825654</v>
      </c>
    </row>
    <row r="22" s="273" customFormat="1" ht="23.25" customHeight="1" spans="1:5">
      <c r="A22" s="289" t="s">
        <v>74</v>
      </c>
      <c r="B22" s="290">
        <v>4859.7</v>
      </c>
      <c r="C22" s="290">
        <v>4859.7</v>
      </c>
      <c r="D22" s="284">
        <f t="shared" si="0"/>
        <v>0</v>
      </c>
      <c r="E22" s="285">
        <f t="shared" si="1"/>
        <v>0</v>
      </c>
    </row>
    <row r="23" s="273" customFormat="1" ht="23.25" customHeight="1" spans="1:5">
      <c r="A23" s="289" t="s">
        <v>75</v>
      </c>
      <c r="B23" s="290">
        <v>3490.2</v>
      </c>
      <c r="C23" s="290">
        <v>3490.2</v>
      </c>
      <c r="D23" s="284">
        <f t="shared" si="0"/>
        <v>0</v>
      </c>
      <c r="E23" s="285">
        <f t="shared" si="1"/>
        <v>0</v>
      </c>
    </row>
    <row r="24" s="273" customFormat="1" ht="23.25" customHeight="1" spans="1:5">
      <c r="A24" s="289" t="s">
        <v>76</v>
      </c>
      <c r="B24" s="290">
        <v>1369.5</v>
      </c>
      <c r="C24" s="290">
        <v>1369.5</v>
      </c>
      <c r="D24" s="284">
        <f t="shared" si="0"/>
        <v>0</v>
      </c>
      <c r="E24" s="285">
        <f t="shared" si="1"/>
        <v>0</v>
      </c>
    </row>
    <row r="25" s="273" customFormat="1" ht="23.25" customHeight="1" spans="1:5">
      <c r="A25" s="289" t="s">
        <v>77</v>
      </c>
      <c r="B25" s="290">
        <v>1641.6</v>
      </c>
      <c r="C25" s="290">
        <v>1641.6</v>
      </c>
      <c r="D25" s="284">
        <f t="shared" si="0"/>
        <v>0</v>
      </c>
      <c r="E25" s="285">
        <f t="shared" si="1"/>
        <v>0</v>
      </c>
    </row>
    <row r="26" s="273" customFormat="1" ht="23.25" customHeight="1" spans="1:5">
      <c r="A26" s="289" t="s">
        <v>78</v>
      </c>
      <c r="B26" s="290">
        <v>8050</v>
      </c>
      <c r="C26" s="290">
        <v>8550</v>
      </c>
      <c r="D26" s="284">
        <f t="shared" si="0"/>
        <v>500</v>
      </c>
      <c r="E26" s="285">
        <f t="shared" si="1"/>
        <v>0.0621118012422359</v>
      </c>
    </row>
    <row r="27" s="273" customFormat="1" ht="23.25" customHeight="1" spans="1:5">
      <c r="A27" s="292" t="s">
        <v>79</v>
      </c>
      <c r="B27" s="290">
        <v>5090.04</v>
      </c>
      <c r="C27" s="291">
        <v>7103</v>
      </c>
      <c r="D27" s="284">
        <f t="shared" si="0"/>
        <v>2012.96</v>
      </c>
      <c r="E27" s="285">
        <f t="shared" si="1"/>
        <v>0.395470369584522</v>
      </c>
    </row>
    <row r="28" s="273" customFormat="1" ht="23.25" customHeight="1" spans="1:5">
      <c r="A28" s="289" t="s">
        <v>80</v>
      </c>
      <c r="B28" s="290">
        <v>171.72</v>
      </c>
      <c r="C28" s="290">
        <v>171.72</v>
      </c>
      <c r="D28" s="284">
        <f t="shared" si="0"/>
        <v>0</v>
      </c>
      <c r="E28" s="285">
        <f t="shared" si="1"/>
        <v>0</v>
      </c>
    </row>
    <row r="29" s="273" customFormat="1" ht="23.25" customHeight="1" spans="1:5">
      <c r="A29" s="289" t="s">
        <v>81</v>
      </c>
      <c r="B29" s="290">
        <v>1217.16</v>
      </c>
      <c r="C29" s="290">
        <v>1070</v>
      </c>
      <c r="D29" s="284">
        <f t="shared" si="0"/>
        <v>-147.16</v>
      </c>
      <c r="E29" s="285">
        <f t="shared" si="1"/>
        <v>-0.120904400407506</v>
      </c>
    </row>
    <row r="30" s="273" customFormat="1" ht="23.25" customHeight="1" spans="1:5">
      <c r="A30" s="293" t="s">
        <v>82</v>
      </c>
      <c r="B30" s="294">
        <v>14095.89</v>
      </c>
      <c r="C30" s="287">
        <f>SUM(C31:C36)</f>
        <v>11859.7619047619</v>
      </c>
      <c r="D30" s="284">
        <f t="shared" si="0"/>
        <v>-2236.12809523809</v>
      </c>
      <c r="E30" s="285">
        <f t="shared" si="1"/>
        <v>-0.158636886016995</v>
      </c>
    </row>
    <row r="31" s="273" customFormat="1" ht="23.25" customHeight="1" spans="1:5">
      <c r="A31" s="295" t="s">
        <v>83</v>
      </c>
      <c r="B31" s="294">
        <v>9852.47</v>
      </c>
      <c r="C31" s="287">
        <f>SUM(C8/0.375*0.125)</f>
        <v>7837.66666666667</v>
      </c>
      <c r="D31" s="284">
        <f t="shared" si="0"/>
        <v>-2014.80333333333</v>
      </c>
      <c r="E31" s="285">
        <f t="shared" si="1"/>
        <v>-0.204497281730706</v>
      </c>
    </row>
    <row r="32" s="273" customFormat="1" ht="23.25" customHeight="1" spans="1:5">
      <c r="A32" s="296" t="s">
        <v>84</v>
      </c>
      <c r="B32" s="294">
        <v>2385.6</v>
      </c>
      <c r="C32" s="287">
        <f>SUM(C9/0.28*0.12)</f>
        <v>1548.42857142857</v>
      </c>
      <c r="D32" s="284">
        <f t="shared" si="0"/>
        <v>-837.171428571429</v>
      </c>
      <c r="E32" s="285">
        <f t="shared" si="1"/>
        <v>-0.350926990514516</v>
      </c>
    </row>
    <row r="33" s="273" customFormat="1" ht="23.25" customHeight="1" spans="1:5">
      <c r="A33" s="296" t="s">
        <v>85</v>
      </c>
      <c r="B33" s="294">
        <v>615.6</v>
      </c>
      <c r="C33" s="287">
        <f>SUM(C10/0.28*0.12)</f>
        <v>380.571428571428</v>
      </c>
      <c r="D33" s="284">
        <f t="shared" si="0"/>
        <v>-235.028571428572</v>
      </c>
      <c r="E33" s="285">
        <f t="shared" si="1"/>
        <v>-0.381787802840435</v>
      </c>
    </row>
    <row r="34" s="273" customFormat="1" ht="23.25" customHeight="1" spans="1:5">
      <c r="A34" s="296" t="s">
        <v>86</v>
      </c>
      <c r="B34" s="294">
        <v>372.22</v>
      </c>
      <c r="C34" s="287">
        <f>SUM(C11/0.75*0.25)</f>
        <v>976.666666666667</v>
      </c>
      <c r="D34" s="284">
        <f t="shared" si="0"/>
        <v>604.446666666667</v>
      </c>
      <c r="E34" s="285">
        <f t="shared" si="1"/>
        <v>1.62389626206724</v>
      </c>
    </row>
    <row r="35" s="273" customFormat="1" ht="23.25" customHeight="1" spans="1:5">
      <c r="A35" s="296" t="s">
        <v>87</v>
      </c>
      <c r="B35" s="294">
        <v>64.2857142857143</v>
      </c>
      <c r="C35" s="287">
        <f>SUM(C20/0.7*0.3)</f>
        <v>84</v>
      </c>
      <c r="D35" s="284">
        <f t="shared" si="0"/>
        <v>19.7142857142857</v>
      </c>
      <c r="E35" s="285">
        <f t="shared" si="1"/>
        <v>0.306666666666666</v>
      </c>
    </row>
    <row r="36" s="273" customFormat="1" ht="23.25" customHeight="1" spans="1:5">
      <c r="A36" s="296" t="s">
        <v>88</v>
      </c>
      <c r="B36" s="294">
        <v>805.714285714286</v>
      </c>
      <c r="C36" s="287">
        <f>SUM(C15/0.7*0.3)</f>
        <v>1032.42857142857</v>
      </c>
      <c r="D36" s="284">
        <f t="shared" si="0"/>
        <v>226.714285714285</v>
      </c>
      <c r="E36" s="285">
        <f t="shared" si="1"/>
        <v>0.281382978723404</v>
      </c>
    </row>
    <row r="37" s="273" customFormat="1" ht="23.25" customHeight="1" spans="1:5">
      <c r="A37" s="297" t="s">
        <v>89</v>
      </c>
      <c r="B37" s="294">
        <v>54445.88</v>
      </c>
      <c r="C37" s="287">
        <f>SUM(C38:C41)</f>
        <v>41025.6666666667</v>
      </c>
      <c r="D37" s="284">
        <f t="shared" si="0"/>
        <v>-13420.2133333333</v>
      </c>
      <c r="E37" s="285">
        <f t="shared" si="1"/>
        <v>-0.246487215071798</v>
      </c>
    </row>
    <row r="38" s="273" customFormat="1" ht="23.25" customHeight="1" spans="1:5">
      <c r="A38" s="296" t="s">
        <v>90</v>
      </c>
      <c r="B38" s="294">
        <v>39409.88</v>
      </c>
      <c r="C38" s="287">
        <f>SUM(C8/0.375*0.5)</f>
        <v>31350.6666666667</v>
      </c>
      <c r="D38" s="284">
        <f t="shared" si="0"/>
        <v>-8059.21333333333</v>
      </c>
      <c r="E38" s="285">
        <f t="shared" si="1"/>
        <v>-0.204497281730706</v>
      </c>
    </row>
    <row r="39" s="273" customFormat="1" ht="23.25" customHeight="1" spans="1:5">
      <c r="A39" s="296" t="s">
        <v>91</v>
      </c>
      <c r="B39" s="294">
        <v>30</v>
      </c>
      <c r="C39" s="287">
        <v>30</v>
      </c>
      <c r="D39" s="284">
        <v>0</v>
      </c>
      <c r="E39" s="285">
        <v>0</v>
      </c>
    </row>
    <row r="40" s="273" customFormat="1" ht="23.25" customHeight="1" spans="1:5">
      <c r="A40" s="296" t="s">
        <v>92</v>
      </c>
      <c r="B40" s="294">
        <v>11928</v>
      </c>
      <c r="C40" s="287">
        <f>SUM(C9/0.28*0.6)</f>
        <v>7742.14285714286</v>
      </c>
      <c r="D40" s="284">
        <f t="shared" ref="D40:D43" si="2">SUM(C40-B40)</f>
        <v>-4185.85714285714</v>
      </c>
      <c r="E40" s="285">
        <f t="shared" ref="E40:E43" si="3">SUM(C40/B40-1)</f>
        <v>-0.350926990514516</v>
      </c>
    </row>
    <row r="41" s="273" customFormat="1" ht="23.25" customHeight="1" spans="1:5">
      <c r="A41" s="296" t="s">
        <v>93</v>
      </c>
      <c r="B41" s="294">
        <v>3078</v>
      </c>
      <c r="C41" s="287">
        <f>SUM(C10/0.28*0.6)</f>
        <v>1902.85714285714</v>
      </c>
      <c r="D41" s="284">
        <f t="shared" si="2"/>
        <v>-1175.14285714286</v>
      </c>
      <c r="E41" s="285">
        <f t="shared" si="3"/>
        <v>-0.381787802840434</v>
      </c>
    </row>
    <row r="42" s="273" customFormat="1" ht="23.25" customHeight="1" spans="1:5">
      <c r="A42" s="297" t="s">
        <v>94</v>
      </c>
      <c r="B42" s="294">
        <v>132721.74</v>
      </c>
      <c r="C42" s="287">
        <f>SUM(C7+C23+C30+C37)</f>
        <v>134879.628571429</v>
      </c>
      <c r="D42" s="284">
        <f t="shared" si="2"/>
        <v>2157.8885714286</v>
      </c>
      <c r="E42" s="285">
        <f t="shared" si="3"/>
        <v>0.0162587423238167</v>
      </c>
    </row>
    <row r="43" s="273" customFormat="1" ht="23.25" customHeight="1" spans="1:5">
      <c r="A43" s="296" t="s">
        <v>95</v>
      </c>
      <c r="B43" s="294">
        <v>17540.02</v>
      </c>
      <c r="C43" s="287">
        <f>SUM(C24:C29)</f>
        <v>19905.82</v>
      </c>
      <c r="D43" s="284">
        <f t="shared" si="2"/>
        <v>2365.8</v>
      </c>
      <c r="E43" s="285">
        <f t="shared" si="3"/>
        <v>0.134880119863033</v>
      </c>
    </row>
    <row r="44" ht="23.25" customHeight="1" spans="1:5">
      <c r="A44" s="298" t="s">
        <v>96</v>
      </c>
      <c r="B44" s="299">
        <f>(B7+B30+B37)/B5</f>
        <v>0.860042768033597</v>
      </c>
      <c r="C44" s="299">
        <f>(C7+C30+C37)/C5</f>
        <v>0.848848711452333</v>
      </c>
      <c r="D44" s="300" t="s">
        <v>97</v>
      </c>
      <c r="E44" s="285" t="s">
        <v>97</v>
      </c>
    </row>
    <row r="45" ht="23.25" customHeight="1" spans="1:5">
      <c r="A45" s="301" t="s">
        <v>98</v>
      </c>
      <c r="B45" s="299">
        <f>B7/B6</f>
        <v>0.742655132483496</v>
      </c>
      <c r="C45" s="299">
        <f>C7/C6</f>
        <v>0.770402204042747</v>
      </c>
      <c r="D45" s="300" t="s">
        <v>97</v>
      </c>
      <c r="E45" s="285" t="s">
        <v>97</v>
      </c>
    </row>
  </sheetData>
  <mergeCells count="1">
    <mergeCell ref="A2:E2"/>
  </mergeCells>
  <printOptions horizontalCentered="1"/>
  <pageMargins left="0.748031496062992" right="0.748031496062992" top="0.984251968503937" bottom="0.984251968503937" header="0.511811023622047" footer="0.511811023622047"/>
  <pageSetup paperSize="9" scale="62" orientation="landscape"/>
  <headerFooter alignWithMargins="0" scaleWithDoc="0">
    <oddFooter>&amp;C第 &amp;P+14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20"/>
  <sheetViews>
    <sheetView tabSelected="1" workbookViewId="0">
      <selection activeCell="J4" sqref="J4"/>
    </sheetView>
  </sheetViews>
  <sheetFormatPr defaultColWidth="9.1" defaultRowHeight="14.25" outlineLevelCol="5"/>
  <cols>
    <col min="1" max="1" width="8.6" style="101" customWidth="1"/>
    <col min="2" max="2" width="42.6" style="101" customWidth="1"/>
    <col min="3" max="3" width="11.2" style="251" customWidth="1"/>
    <col min="4" max="4" width="7.6" style="251" customWidth="1"/>
    <col min="5" max="5" width="11.2" style="251" customWidth="1"/>
    <col min="6" max="6" width="11.7" style="251" customWidth="1"/>
    <col min="7" max="16384" width="9.1" style="101"/>
  </cols>
  <sheetData>
    <row r="1" s="101" customFormat="1" spans="1:6">
      <c r="A1" s="252"/>
      <c r="B1" s="252"/>
      <c r="C1" s="253"/>
      <c r="D1" s="253"/>
      <c r="E1" s="253"/>
      <c r="F1" s="254" t="s">
        <v>99</v>
      </c>
    </row>
    <row r="2" s="101" customFormat="1" ht="38.25" customHeight="1" spans="1:6">
      <c r="A2" s="255" t="s">
        <v>100</v>
      </c>
      <c r="B2" s="255"/>
      <c r="C2" s="255"/>
      <c r="D2" s="255"/>
      <c r="E2" s="255"/>
      <c r="F2" s="255"/>
    </row>
    <row r="3" s="101" customFormat="1" ht="18.45" customHeight="1" spans="1:6">
      <c r="A3" s="256"/>
      <c r="B3" s="256"/>
      <c r="C3" s="253"/>
      <c r="D3" s="253"/>
      <c r="E3" s="253"/>
      <c r="F3" s="257" t="s">
        <v>101</v>
      </c>
    </row>
    <row r="4" s="101" customFormat="1" ht="39" customHeight="1" spans="1:6">
      <c r="A4" s="258" t="s">
        <v>102</v>
      </c>
      <c r="B4" s="259" t="s">
        <v>103</v>
      </c>
      <c r="C4" s="260" t="s">
        <v>104</v>
      </c>
      <c r="D4" s="261" t="s">
        <v>105</v>
      </c>
      <c r="E4" s="261" t="s">
        <v>106</v>
      </c>
      <c r="F4" s="262" t="s">
        <v>107</v>
      </c>
    </row>
    <row r="5" s="101" customFormat="1" ht="25.05" customHeight="1" spans="1:6">
      <c r="A5" s="263"/>
      <c r="B5" s="259"/>
      <c r="C5" s="260"/>
      <c r="D5" s="264"/>
      <c r="E5" s="264"/>
      <c r="F5" s="265"/>
    </row>
    <row r="6" s="101" customFormat="1" ht="25.05" customHeight="1" spans="1:6">
      <c r="A6" s="245"/>
      <c r="B6" s="246" t="s">
        <v>108</v>
      </c>
      <c r="C6" s="247">
        <v>487485</v>
      </c>
      <c r="D6" s="247">
        <v>30131</v>
      </c>
      <c r="E6" s="247">
        <v>4898</v>
      </c>
      <c r="F6" s="247">
        <f>C6+D6+E6</f>
        <v>522514</v>
      </c>
    </row>
    <row r="7" s="101" customFormat="1" ht="25.05" customHeight="1" spans="1:6">
      <c r="A7" s="266">
        <v>201</v>
      </c>
      <c r="B7" s="267" t="s">
        <v>109</v>
      </c>
      <c r="C7" s="268">
        <f>C8+C20+C29+C40+C51+C62+C73+C81+C90+C103+C112+C123+C135+C142+C150+C156+C163+C170+C177+C184+C191+C199+C205+C211+C218+C233</f>
        <v>51131.718324</v>
      </c>
      <c r="D7" s="247"/>
      <c r="E7" s="247"/>
      <c r="F7" s="247">
        <f t="shared" ref="F7:F70" si="0">C7+D7+E7</f>
        <v>51131.718324</v>
      </c>
    </row>
    <row r="8" s="101" customFormat="1" ht="25.05" customHeight="1" spans="1:6">
      <c r="A8" s="266">
        <v>20101</v>
      </c>
      <c r="B8" s="269" t="s">
        <v>110</v>
      </c>
      <c r="C8" s="268">
        <v>1252.2094</v>
      </c>
      <c r="D8" s="247"/>
      <c r="E8" s="247"/>
      <c r="F8" s="247">
        <f t="shared" si="0"/>
        <v>1252.2094</v>
      </c>
    </row>
    <row r="9" s="101" customFormat="1" ht="25.05" customHeight="1" spans="1:6">
      <c r="A9" s="266">
        <v>2010101</v>
      </c>
      <c r="B9" s="270" t="s">
        <v>111</v>
      </c>
      <c r="C9" s="268">
        <v>755.2094</v>
      </c>
      <c r="D9" s="247"/>
      <c r="E9" s="247"/>
      <c r="F9" s="247">
        <f t="shared" si="0"/>
        <v>755.2094</v>
      </c>
    </row>
    <row r="10" s="101" customFormat="1" ht="25.05" customHeight="1" spans="1:6">
      <c r="A10" s="266">
        <v>2010102</v>
      </c>
      <c r="B10" s="270" t="s">
        <v>112</v>
      </c>
      <c r="C10" s="268">
        <v>0</v>
      </c>
      <c r="D10" s="247"/>
      <c r="E10" s="247"/>
      <c r="F10" s="247">
        <f t="shared" si="0"/>
        <v>0</v>
      </c>
    </row>
    <row r="11" s="101" customFormat="1" ht="25.05" customHeight="1" spans="1:6">
      <c r="A11" s="266">
        <v>2010103</v>
      </c>
      <c r="B11" s="270" t="s">
        <v>113</v>
      </c>
      <c r="C11" s="268">
        <v>0</v>
      </c>
      <c r="D11" s="247"/>
      <c r="E11" s="247"/>
      <c r="F11" s="247">
        <f t="shared" si="0"/>
        <v>0</v>
      </c>
    </row>
    <row r="12" s="101" customFormat="1" ht="25.05" customHeight="1" spans="1:6">
      <c r="A12" s="266">
        <v>2010104</v>
      </c>
      <c r="B12" s="270" t="s">
        <v>114</v>
      </c>
      <c r="C12" s="268">
        <v>62.5</v>
      </c>
      <c r="D12" s="247"/>
      <c r="E12" s="247"/>
      <c r="F12" s="247">
        <f t="shared" si="0"/>
        <v>62.5</v>
      </c>
    </row>
    <row r="13" s="101" customFormat="1" ht="25.05" customHeight="1" spans="1:6">
      <c r="A13" s="266">
        <v>2010105</v>
      </c>
      <c r="B13" s="270" t="s">
        <v>115</v>
      </c>
      <c r="C13" s="268">
        <v>320</v>
      </c>
      <c r="D13" s="247"/>
      <c r="E13" s="247"/>
      <c r="F13" s="247">
        <f t="shared" si="0"/>
        <v>320</v>
      </c>
    </row>
    <row r="14" s="101" customFormat="1" ht="25.05" customHeight="1" spans="1:6">
      <c r="A14" s="266">
        <v>2010106</v>
      </c>
      <c r="B14" s="270" t="s">
        <v>116</v>
      </c>
      <c r="C14" s="268">
        <v>0</v>
      </c>
      <c r="D14" s="247"/>
      <c r="E14" s="247"/>
      <c r="F14" s="247">
        <f t="shared" si="0"/>
        <v>0</v>
      </c>
    </row>
    <row r="15" s="101" customFormat="1" ht="25.05" customHeight="1" spans="1:6">
      <c r="A15" s="266">
        <v>2010107</v>
      </c>
      <c r="B15" s="270" t="s">
        <v>117</v>
      </c>
      <c r="C15" s="268">
        <v>0</v>
      </c>
      <c r="D15" s="247"/>
      <c r="E15" s="247"/>
      <c r="F15" s="247">
        <f t="shared" si="0"/>
        <v>0</v>
      </c>
    </row>
    <row r="16" s="101" customFormat="1" ht="25.05" customHeight="1" spans="1:6">
      <c r="A16" s="266">
        <v>2010108</v>
      </c>
      <c r="B16" s="270" t="s">
        <v>118</v>
      </c>
      <c r="C16" s="268">
        <v>46.5</v>
      </c>
      <c r="D16" s="247"/>
      <c r="E16" s="247"/>
      <c r="F16" s="247">
        <f t="shared" si="0"/>
        <v>46.5</v>
      </c>
    </row>
    <row r="17" s="101" customFormat="1" ht="25.05" customHeight="1" spans="1:6">
      <c r="A17" s="266">
        <v>2010109</v>
      </c>
      <c r="B17" s="270" t="s">
        <v>119</v>
      </c>
      <c r="C17" s="268">
        <v>0</v>
      </c>
      <c r="D17" s="247"/>
      <c r="E17" s="247"/>
      <c r="F17" s="247">
        <f t="shared" si="0"/>
        <v>0</v>
      </c>
    </row>
    <row r="18" s="101" customFormat="1" ht="25.05" customHeight="1" spans="1:6">
      <c r="A18" s="266">
        <v>2010150</v>
      </c>
      <c r="B18" s="270" t="s">
        <v>120</v>
      </c>
      <c r="C18" s="268">
        <v>0</v>
      </c>
      <c r="D18" s="247"/>
      <c r="E18" s="247"/>
      <c r="F18" s="247">
        <f t="shared" si="0"/>
        <v>0</v>
      </c>
    </row>
    <row r="19" s="101" customFormat="1" ht="25.05" customHeight="1" spans="1:6">
      <c r="A19" s="266">
        <v>2010199</v>
      </c>
      <c r="B19" s="270" t="s">
        <v>121</v>
      </c>
      <c r="C19" s="268">
        <v>68</v>
      </c>
      <c r="D19" s="247"/>
      <c r="E19" s="247"/>
      <c r="F19" s="247">
        <f t="shared" si="0"/>
        <v>68</v>
      </c>
    </row>
    <row r="20" s="101" customFormat="1" ht="25.05" customHeight="1" spans="1:6">
      <c r="A20" s="266">
        <v>20102</v>
      </c>
      <c r="B20" s="269" t="s">
        <v>122</v>
      </c>
      <c r="C20" s="268">
        <v>462.9702</v>
      </c>
      <c r="D20" s="247"/>
      <c r="E20" s="247"/>
      <c r="F20" s="247">
        <f t="shared" si="0"/>
        <v>462.9702</v>
      </c>
    </row>
    <row r="21" s="101" customFormat="1" ht="25.05" customHeight="1" spans="1:6">
      <c r="A21" s="266">
        <v>2010201</v>
      </c>
      <c r="B21" s="270" t="s">
        <v>111</v>
      </c>
      <c r="C21" s="268">
        <v>357.3702</v>
      </c>
      <c r="D21" s="247"/>
      <c r="E21" s="247"/>
      <c r="F21" s="247">
        <f t="shared" si="0"/>
        <v>357.3702</v>
      </c>
    </row>
    <row r="22" s="101" customFormat="1" ht="25.05" customHeight="1" spans="1:6">
      <c r="A22" s="266">
        <v>2010202</v>
      </c>
      <c r="B22" s="270" t="s">
        <v>112</v>
      </c>
      <c r="C22" s="268">
        <v>0</v>
      </c>
      <c r="D22" s="247"/>
      <c r="E22" s="247"/>
      <c r="F22" s="247">
        <f t="shared" si="0"/>
        <v>0</v>
      </c>
    </row>
    <row r="23" s="101" customFormat="1" ht="25.05" customHeight="1" spans="1:6">
      <c r="A23" s="266">
        <v>2010203</v>
      </c>
      <c r="B23" s="270" t="s">
        <v>113</v>
      </c>
      <c r="C23" s="268">
        <v>0</v>
      </c>
      <c r="D23" s="247"/>
      <c r="E23" s="247"/>
      <c r="F23" s="247">
        <f t="shared" si="0"/>
        <v>0</v>
      </c>
    </row>
    <row r="24" s="101" customFormat="1" ht="25.05" customHeight="1" spans="1:6">
      <c r="A24" s="266">
        <v>2010204</v>
      </c>
      <c r="B24" s="270" t="s">
        <v>123</v>
      </c>
      <c r="C24" s="268">
        <v>38.5</v>
      </c>
      <c r="D24" s="247"/>
      <c r="E24" s="247"/>
      <c r="F24" s="247">
        <f t="shared" si="0"/>
        <v>38.5</v>
      </c>
    </row>
    <row r="25" s="101" customFormat="1" ht="25.05" customHeight="1" spans="1:6">
      <c r="A25" s="266">
        <v>2010205</v>
      </c>
      <c r="B25" s="270" t="s">
        <v>124</v>
      </c>
      <c r="C25" s="268">
        <v>0</v>
      </c>
      <c r="D25" s="247"/>
      <c r="E25" s="247"/>
      <c r="F25" s="247">
        <f t="shared" si="0"/>
        <v>0</v>
      </c>
    </row>
    <row r="26" s="101" customFormat="1" ht="25.05" customHeight="1" spans="1:6">
      <c r="A26" s="266">
        <v>2010206</v>
      </c>
      <c r="B26" s="270" t="s">
        <v>125</v>
      </c>
      <c r="C26" s="268">
        <v>29</v>
      </c>
      <c r="D26" s="247"/>
      <c r="E26" s="247"/>
      <c r="F26" s="247">
        <f t="shared" si="0"/>
        <v>29</v>
      </c>
    </row>
    <row r="27" s="101" customFormat="1" ht="25.05" customHeight="1" spans="1:6">
      <c r="A27" s="266">
        <v>2010250</v>
      </c>
      <c r="B27" s="270" t="s">
        <v>120</v>
      </c>
      <c r="C27" s="268">
        <v>0</v>
      </c>
      <c r="D27" s="247"/>
      <c r="E27" s="247"/>
      <c r="F27" s="247">
        <f t="shared" si="0"/>
        <v>0</v>
      </c>
    </row>
    <row r="28" s="101" customFormat="1" ht="25.05" customHeight="1" spans="1:6">
      <c r="A28" s="266">
        <v>2010299</v>
      </c>
      <c r="B28" s="267" t="s">
        <v>126</v>
      </c>
      <c r="C28" s="268">
        <v>38.1</v>
      </c>
      <c r="D28" s="247"/>
      <c r="E28" s="247"/>
      <c r="F28" s="247">
        <f t="shared" si="0"/>
        <v>38.1</v>
      </c>
    </row>
    <row r="29" s="101" customFormat="1" ht="25.05" customHeight="1" spans="1:6">
      <c r="A29" s="266">
        <v>20103</v>
      </c>
      <c r="B29" s="267" t="s">
        <v>127</v>
      </c>
      <c r="C29" s="268">
        <f>SUM(C30:C39)</f>
        <v>24261.407378</v>
      </c>
      <c r="D29" s="247"/>
      <c r="E29" s="247"/>
      <c r="F29" s="247">
        <f t="shared" si="0"/>
        <v>24261.407378</v>
      </c>
    </row>
    <row r="30" s="101" customFormat="1" ht="25.05" customHeight="1" spans="1:6">
      <c r="A30" s="266">
        <v>2010301</v>
      </c>
      <c r="B30" s="267" t="s">
        <v>111</v>
      </c>
      <c r="C30" s="268">
        <v>16346</v>
      </c>
      <c r="D30" s="247"/>
      <c r="E30" s="247"/>
      <c r="F30" s="247">
        <f t="shared" si="0"/>
        <v>16346</v>
      </c>
    </row>
    <row r="31" s="101" customFormat="1" ht="25.05" customHeight="1" spans="1:6">
      <c r="A31" s="266">
        <v>2010302</v>
      </c>
      <c r="B31" s="267" t="s">
        <v>112</v>
      </c>
      <c r="C31" s="268">
        <v>938.931158</v>
      </c>
      <c r="D31" s="247"/>
      <c r="E31" s="247"/>
      <c r="F31" s="247">
        <f t="shared" si="0"/>
        <v>938.931158</v>
      </c>
    </row>
    <row r="32" s="101" customFormat="1" ht="25.05" customHeight="1" spans="1:6">
      <c r="A32" s="266">
        <v>2010303</v>
      </c>
      <c r="B32" s="267" t="s">
        <v>113</v>
      </c>
      <c r="C32" s="268">
        <v>82</v>
      </c>
      <c r="D32" s="247"/>
      <c r="E32" s="247"/>
      <c r="F32" s="247">
        <f t="shared" si="0"/>
        <v>82</v>
      </c>
    </row>
    <row r="33" s="101" customFormat="1" ht="25.05" customHeight="1" spans="1:6">
      <c r="A33" s="266">
        <v>2010304</v>
      </c>
      <c r="B33" s="267" t="s">
        <v>128</v>
      </c>
      <c r="C33" s="268">
        <v>0</v>
      </c>
      <c r="D33" s="247"/>
      <c r="E33" s="247"/>
      <c r="F33" s="247">
        <f t="shared" si="0"/>
        <v>0</v>
      </c>
    </row>
    <row r="34" s="101" customFormat="1" ht="25.05" customHeight="1" spans="1:6">
      <c r="A34" s="266">
        <v>2010305</v>
      </c>
      <c r="B34" s="267" t="s">
        <v>129</v>
      </c>
      <c r="C34" s="268">
        <v>103.7</v>
      </c>
      <c r="D34" s="247"/>
      <c r="E34" s="247"/>
      <c r="F34" s="247">
        <f t="shared" si="0"/>
        <v>103.7</v>
      </c>
    </row>
    <row r="35" s="101" customFormat="1" ht="25.05" customHeight="1" spans="1:6">
      <c r="A35" s="266">
        <v>2010306</v>
      </c>
      <c r="B35" s="267" t="s">
        <v>130</v>
      </c>
      <c r="C35" s="268">
        <v>537.6</v>
      </c>
      <c r="D35" s="247"/>
      <c r="E35" s="247"/>
      <c r="F35" s="247">
        <f t="shared" si="0"/>
        <v>537.6</v>
      </c>
    </row>
    <row r="36" s="101" customFormat="1" ht="25.05" customHeight="1" spans="1:6">
      <c r="A36" s="266">
        <v>2010308</v>
      </c>
      <c r="B36" s="267" t="s">
        <v>131</v>
      </c>
      <c r="C36" s="268">
        <v>146.2413</v>
      </c>
      <c r="D36" s="247"/>
      <c r="E36" s="247"/>
      <c r="F36" s="247">
        <f t="shared" si="0"/>
        <v>146.2413</v>
      </c>
    </row>
    <row r="37" s="101" customFormat="1" ht="25.05" customHeight="1" spans="1:6">
      <c r="A37" s="266">
        <v>2010309</v>
      </c>
      <c r="B37" s="267" t="s">
        <v>132</v>
      </c>
      <c r="C37" s="268">
        <v>0</v>
      </c>
      <c r="D37" s="247"/>
      <c r="E37" s="247"/>
      <c r="F37" s="247">
        <f t="shared" si="0"/>
        <v>0</v>
      </c>
    </row>
    <row r="38" s="101" customFormat="1" ht="25.05" customHeight="1" spans="1:6">
      <c r="A38" s="266">
        <v>2010350</v>
      </c>
      <c r="B38" s="267" t="s">
        <v>120</v>
      </c>
      <c r="C38" s="268">
        <v>0</v>
      </c>
      <c r="D38" s="247"/>
      <c r="E38" s="247"/>
      <c r="F38" s="247">
        <f t="shared" si="0"/>
        <v>0</v>
      </c>
    </row>
    <row r="39" s="101" customFormat="1" ht="25.05" customHeight="1" spans="1:6">
      <c r="A39" s="266">
        <v>2010399</v>
      </c>
      <c r="B39" s="267" t="s">
        <v>133</v>
      </c>
      <c r="C39" s="268">
        <v>6106.93492</v>
      </c>
      <c r="D39" s="247"/>
      <c r="E39" s="247"/>
      <c r="F39" s="247">
        <f t="shared" si="0"/>
        <v>6106.93492</v>
      </c>
    </row>
    <row r="40" s="101" customFormat="1" ht="25.05" customHeight="1" spans="1:6">
      <c r="A40" s="266">
        <v>20104</v>
      </c>
      <c r="B40" s="267" t="s">
        <v>134</v>
      </c>
      <c r="C40" s="268">
        <v>873.2527</v>
      </c>
      <c r="D40" s="247"/>
      <c r="E40" s="247"/>
      <c r="F40" s="247">
        <f t="shared" si="0"/>
        <v>873.2527</v>
      </c>
    </row>
    <row r="41" s="101" customFormat="1" ht="25.05" customHeight="1" spans="1:6">
      <c r="A41" s="266">
        <v>2010401</v>
      </c>
      <c r="B41" s="267" t="s">
        <v>111</v>
      </c>
      <c r="C41" s="268">
        <v>867.5127</v>
      </c>
      <c r="D41" s="247"/>
      <c r="E41" s="247"/>
      <c r="F41" s="247">
        <f t="shared" si="0"/>
        <v>867.5127</v>
      </c>
    </row>
    <row r="42" s="101" customFormat="1" ht="25.05" customHeight="1" spans="1:6">
      <c r="A42" s="266">
        <v>2010402</v>
      </c>
      <c r="B42" s="267" t="s">
        <v>112</v>
      </c>
      <c r="C42" s="268">
        <v>0</v>
      </c>
      <c r="D42" s="247"/>
      <c r="E42" s="247"/>
      <c r="F42" s="247">
        <f t="shared" si="0"/>
        <v>0</v>
      </c>
    </row>
    <row r="43" s="101" customFormat="1" ht="25.05" customHeight="1" spans="1:6">
      <c r="A43" s="266">
        <v>2010403</v>
      </c>
      <c r="B43" s="267" t="s">
        <v>113</v>
      </c>
      <c r="C43" s="268">
        <v>0</v>
      </c>
      <c r="D43" s="247"/>
      <c r="E43" s="247"/>
      <c r="F43" s="247">
        <f t="shared" si="0"/>
        <v>0</v>
      </c>
    </row>
    <row r="44" s="101" customFormat="1" ht="25.05" customHeight="1" spans="1:6">
      <c r="A44" s="266">
        <v>2010404</v>
      </c>
      <c r="B44" s="267" t="s">
        <v>135</v>
      </c>
      <c r="C44" s="268">
        <v>0</v>
      </c>
      <c r="D44" s="247"/>
      <c r="E44" s="247"/>
      <c r="F44" s="247">
        <f t="shared" si="0"/>
        <v>0</v>
      </c>
    </row>
    <row r="45" s="101" customFormat="1" ht="25.05" customHeight="1" spans="1:6">
      <c r="A45" s="266">
        <v>2010405</v>
      </c>
      <c r="B45" s="267" t="s">
        <v>136</v>
      </c>
      <c r="C45" s="268">
        <v>0</v>
      </c>
      <c r="D45" s="247"/>
      <c r="E45" s="247"/>
      <c r="F45" s="247">
        <f t="shared" si="0"/>
        <v>0</v>
      </c>
    </row>
    <row r="46" s="101" customFormat="1" ht="25.05" customHeight="1" spans="1:6">
      <c r="A46" s="266">
        <v>2010406</v>
      </c>
      <c r="B46" s="267" t="s">
        <v>137</v>
      </c>
      <c r="C46" s="268">
        <v>0</v>
      </c>
      <c r="D46" s="247"/>
      <c r="E46" s="247"/>
      <c r="F46" s="247">
        <f t="shared" si="0"/>
        <v>0</v>
      </c>
    </row>
    <row r="47" s="101" customFormat="1" ht="25.05" customHeight="1" spans="1:6">
      <c r="A47" s="266">
        <v>2010407</v>
      </c>
      <c r="B47" s="267" t="s">
        <v>138</v>
      </c>
      <c r="C47" s="268">
        <v>0</v>
      </c>
      <c r="D47" s="247"/>
      <c r="E47" s="247"/>
      <c r="F47" s="247">
        <f t="shared" si="0"/>
        <v>0</v>
      </c>
    </row>
    <row r="48" s="101" customFormat="1" ht="25.05" customHeight="1" spans="1:6">
      <c r="A48" s="266">
        <v>2010408</v>
      </c>
      <c r="B48" s="267" t="s">
        <v>139</v>
      </c>
      <c r="C48" s="268">
        <v>0</v>
      </c>
      <c r="D48" s="247"/>
      <c r="E48" s="247"/>
      <c r="F48" s="247">
        <f t="shared" si="0"/>
        <v>0</v>
      </c>
    </row>
    <row r="49" s="101" customFormat="1" ht="25.05" customHeight="1" spans="1:6">
      <c r="A49" s="266">
        <v>2010450</v>
      </c>
      <c r="B49" s="267" t="s">
        <v>120</v>
      </c>
      <c r="C49" s="268">
        <v>0</v>
      </c>
      <c r="D49" s="247"/>
      <c r="E49" s="247"/>
      <c r="F49" s="247">
        <f t="shared" si="0"/>
        <v>0</v>
      </c>
    </row>
    <row r="50" s="101" customFormat="1" ht="25.05" customHeight="1" spans="1:6">
      <c r="A50" s="266">
        <v>2010499</v>
      </c>
      <c r="B50" s="267" t="s">
        <v>140</v>
      </c>
      <c r="C50" s="268">
        <v>5.74</v>
      </c>
      <c r="D50" s="247"/>
      <c r="E50" s="247"/>
      <c r="F50" s="247">
        <f t="shared" si="0"/>
        <v>5.74</v>
      </c>
    </row>
    <row r="51" s="101" customFormat="1" ht="25.05" customHeight="1" spans="1:6">
      <c r="A51" s="266">
        <v>20105</v>
      </c>
      <c r="B51" s="267" t="s">
        <v>141</v>
      </c>
      <c r="C51" s="268">
        <v>732.6353</v>
      </c>
      <c r="D51" s="247"/>
      <c r="E51" s="247"/>
      <c r="F51" s="247">
        <f t="shared" si="0"/>
        <v>732.6353</v>
      </c>
    </row>
    <row r="52" s="101" customFormat="1" ht="25.05" customHeight="1" spans="1:6">
      <c r="A52" s="266">
        <v>2010501</v>
      </c>
      <c r="B52" s="267" t="s">
        <v>111</v>
      </c>
      <c r="C52" s="268">
        <v>183.6353</v>
      </c>
      <c r="D52" s="247"/>
      <c r="E52" s="247"/>
      <c r="F52" s="247">
        <f t="shared" si="0"/>
        <v>183.6353</v>
      </c>
    </row>
    <row r="53" s="101" customFormat="1" ht="25.05" customHeight="1" spans="1:6">
      <c r="A53" s="266">
        <v>2010502</v>
      </c>
      <c r="B53" s="267" t="s">
        <v>112</v>
      </c>
      <c r="C53" s="268">
        <v>0</v>
      </c>
      <c r="D53" s="247"/>
      <c r="E53" s="247"/>
      <c r="F53" s="247">
        <f t="shared" si="0"/>
        <v>0</v>
      </c>
    </row>
    <row r="54" s="101" customFormat="1" ht="25.05" customHeight="1" spans="1:6">
      <c r="A54" s="266">
        <v>2010503</v>
      </c>
      <c r="B54" s="267" t="s">
        <v>113</v>
      </c>
      <c r="C54" s="268">
        <v>0</v>
      </c>
      <c r="D54" s="247"/>
      <c r="E54" s="247"/>
      <c r="F54" s="247">
        <f t="shared" si="0"/>
        <v>0</v>
      </c>
    </row>
    <row r="55" s="101" customFormat="1" ht="25.05" customHeight="1" spans="1:6">
      <c r="A55" s="266">
        <v>2010504</v>
      </c>
      <c r="B55" s="267" t="s">
        <v>142</v>
      </c>
      <c r="C55" s="268">
        <v>0</v>
      </c>
      <c r="D55" s="247"/>
      <c r="E55" s="247"/>
      <c r="F55" s="247">
        <f t="shared" si="0"/>
        <v>0</v>
      </c>
    </row>
    <row r="56" s="101" customFormat="1" ht="25.05" customHeight="1" spans="1:6">
      <c r="A56" s="266">
        <v>2010505</v>
      </c>
      <c r="B56" s="267" t="s">
        <v>143</v>
      </c>
      <c r="C56" s="268">
        <v>349</v>
      </c>
      <c r="D56" s="247"/>
      <c r="E56" s="247"/>
      <c r="F56" s="247">
        <f t="shared" si="0"/>
        <v>349</v>
      </c>
    </row>
    <row r="57" s="101" customFormat="1" ht="25.05" customHeight="1" spans="1:6">
      <c r="A57" s="266">
        <v>2010506</v>
      </c>
      <c r="B57" s="267" t="s">
        <v>144</v>
      </c>
      <c r="C57" s="268">
        <v>0</v>
      </c>
      <c r="D57" s="247"/>
      <c r="E57" s="247"/>
      <c r="F57" s="247">
        <f t="shared" si="0"/>
        <v>0</v>
      </c>
    </row>
    <row r="58" s="101" customFormat="1" ht="25.05" customHeight="1" spans="1:6">
      <c r="A58" s="266">
        <v>2010507</v>
      </c>
      <c r="B58" s="267" t="s">
        <v>145</v>
      </c>
      <c r="C58" s="268">
        <v>200</v>
      </c>
      <c r="D58" s="247"/>
      <c r="E58" s="247"/>
      <c r="F58" s="247">
        <f t="shared" si="0"/>
        <v>200</v>
      </c>
    </row>
    <row r="59" s="101" customFormat="1" ht="25.05" customHeight="1" spans="1:6">
      <c r="A59" s="266">
        <v>2010508</v>
      </c>
      <c r="B59" s="267" t="s">
        <v>146</v>
      </c>
      <c r="C59" s="268">
        <v>0</v>
      </c>
      <c r="D59" s="247"/>
      <c r="E59" s="247"/>
      <c r="F59" s="247">
        <f t="shared" si="0"/>
        <v>0</v>
      </c>
    </row>
    <row r="60" s="101" customFormat="1" ht="25.05" customHeight="1" spans="1:6">
      <c r="A60" s="266">
        <v>2010550</v>
      </c>
      <c r="B60" s="267" t="s">
        <v>120</v>
      </c>
      <c r="C60" s="268">
        <v>0</v>
      </c>
      <c r="D60" s="247"/>
      <c r="E60" s="247"/>
      <c r="F60" s="247">
        <f t="shared" si="0"/>
        <v>0</v>
      </c>
    </row>
    <row r="61" s="101" customFormat="1" ht="25.05" customHeight="1" spans="1:6">
      <c r="A61" s="266">
        <v>2010599</v>
      </c>
      <c r="B61" s="267" t="s">
        <v>147</v>
      </c>
      <c r="C61" s="268">
        <v>0</v>
      </c>
      <c r="D61" s="247"/>
      <c r="E61" s="247"/>
      <c r="F61" s="247">
        <f t="shared" si="0"/>
        <v>0</v>
      </c>
    </row>
    <row r="62" s="101" customFormat="1" ht="25.05" customHeight="1" spans="1:6">
      <c r="A62" s="266">
        <v>20106</v>
      </c>
      <c r="B62" s="267" t="s">
        <v>148</v>
      </c>
      <c r="C62" s="268">
        <v>1323.9472</v>
      </c>
      <c r="D62" s="247"/>
      <c r="E62" s="247"/>
      <c r="F62" s="247">
        <f t="shared" si="0"/>
        <v>1323.9472</v>
      </c>
    </row>
    <row r="63" s="101" customFormat="1" ht="25.05" customHeight="1" spans="1:6">
      <c r="A63" s="266">
        <v>2010601</v>
      </c>
      <c r="B63" s="267" t="s">
        <v>111</v>
      </c>
      <c r="C63" s="268">
        <v>1109.9472</v>
      </c>
      <c r="D63" s="247"/>
      <c r="E63" s="247"/>
      <c r="F63" s="247">
        <f t="shared" si="0"/>
        <v>1109.9472</v>
      </c>
    </row>
    <row r="64" s="101" customFormat="1" ht="25.05" customHeight="1" spans="1:6">
      <c r="A64" s="266">
        <v>2010602</v>
      </c>
      <c r="B64" s="267" t="s">
        <v>112</v>
      </c>
      <c r="C64" s="268">
        <v>0</v>
      </c>
      <c r="D64" s="247"/>
      <c r="E64" s="247"/>
      <c r="F64" s="247">
        <f t="shared" si="0"/>
        <v>0</v>
      </c>
    </row>
    <row r="65" s="101" customFormat="1" ht="25.05" customHeight="1" spans="1:6">
      <c r="A65" s="266">
        <v>2010603</v>
      </c>
      <c r="B65" s="267" t="s">
        <v>113</v>
      </c>
      <c r="C65" s="268">
        <v>0</v>
      </c>
      <c r="D65" s="247"/>
      <c r="E65" s="247"/>
      <c r="F65" s="247">
        <f t="shared" si="0"/>
        <v>0</v>
      </c>
    </row>
    <row r="66" s="101" customFormat="1" ht="25.05" customHeight="1" spans="1:6">
      <c r="A66" s="266">
        <v>2010604</v>
      </c>
      <c r="B66" s="267" t="s">
        <v>149</v>
      </c>
      <c r="C66" s="268">
        <v>0</v>
      </c>
      <c r="D66" s="247"/>
      <c r="E66" s="247"/>
      <c r="F66" s="247">
        <f t="shared" si="0"/>
        <v>0</v>
      </c>
    </row>
    <row r="67" s="101" customFormat="1" ht="25.05" customHeight="1" spans="1:6">
      <c r="A67" s="266">
        <v>2010605</v>
      </c>
      <c r="B67" s="267" t="s">
        <v>150</v>
      </c>
      <c r="C67" s="268">
        <v>33</v>
      </c>
      <c r="D67" s="247"/>
      <c r="E67" s="247"/>
      <c r="F67" s="247">
        <f t="shared" si="0"/>
        <v>33</v>
      </c>
    </row>
    <row r="68" s="101" customFormat="1" ht="25.05" customHeight="1" spans="1:6">
      <c r="A68" s="266">
        <v>2010606</v>
      </c>
      <c r="B68" s="267" t="s">
        <v>151</v>
      </c>
      <c r="C68" s="268">
        <v>4</v>
      </c>
      <c r="D68" s="247"/>
      <c r="E68" s="247"/>
      <c r="F68" s="247">
        <f t="shared" si="0"/>
        <v>4</v>
      </c>
    </row>
    <row r="69" s="101" customFormat="1" ht="25.05" customHeight="1" spans="1:6">
      <c r="A69" s="266">
        <v>2010607</v>
      </c>
      <c r="B69" s="267" t="s">
        <v>152</v>
      </c>
      <c r="C69" s="268">
        <v>135</v>
      </c>
      <c r="D69" s="247"/>
      <c r="E69" s="247"/>
      <c r="F69" s="247">
        <f t="shared" si="0"/>
        <v>135</v>
      </c>
    </row>
    <row r="70" s="101" customFormat="1" ht="25.05" customHeight="1" spans="1:6">
      <c r="A70" s="266">
        <v>2010608</v>
      </c>
      <c r="B70" s="267" t="s">
        <v>153</v>
      </c>
      <c r="C70" s="268">
        <v>0</v>
      </c>
      <c r="D70" s="247"/>
      <c r="E70" s="247"/>
      <c r="F70" s="247">
        <f t="shared" si="0"/>
        <v>0</v>
      </c>
    </row>
    <row r="71" s="101" customFormat="1" ht="25.05" customHeight="1" spans="1:6">
      <c r="A71" s="266">
        <v>2010650</v>
      </c>
      <c r="B71" s="267" t="s">
        <v>120</v>
      </c>
      <c r="C71" s="268">
        <v>0</v>
      </c>
      <c r="D71" s="247"/>
      <c r="E71" s="247"/>
      <c r="F71" s="247">
        <f t="shared" ref="F71:F134" si="1">C71+D71+E71</f>
        <v>0</v>
      </c>
    </row>
    <row r="72" s="101" customFormat="1" ht="25.05" customHeight="1" spans="1:6">
      <c r="A72" s="266">
        <v>2010699</v>
      </c>
      <c r="B72" s="267" t="s">
        <v>154</v>
      </c>
      <c r="C72" s="268">
        <v>42</v>
      </c>
      <c r="D72" s="247"/>
      <c r="E72" s="247"/>
      <c r="F72" s="247">
        <f t="shared" si="1"/>
        <v>42</v>
      </c>
    </row>
    <row r="73" s="101" customFormat="1" ht="25.05" customHeight="1" spans="1:6">
      <c r="A73" s="266">
        <v>20107</v>
      </c>
      <c r="B73" s="267" t="s">
        <v>155</v>
      </c>
      <c r="C73" s="268">
        <v>2870</v>
      </c>
      <c r="D73" s="247"/>
      <c r="E73" s="247"/>
      <c r="F73" s="247">
        <f t="shared" si="1"/>
        <v>2870</v>
      </c>
    </row>
    <row r="74" s="101" customFormat="1" ht="25.05" customHeight="1" spans="1:6">
      <c r="A74" s="266">
        <v>2010701</v>
      </c>
      <c r="B74" s="267" t="s">
        <v>111</v>
      </c>
      <c r="C74" s="268">
        <v>0</v>
      </c>
      <c r="D74" s="247"/>
      <c r="E74" s="247"/>
      <c r="F74" s="247">
        <f t="shared" si="1"/>
        <v>0</v>
      </c>
    </row>
    <row r="75" s="101" customFormat="1" ht="25.05" customHeight="1" spans="1:6">
      <c r="A75" s="266">
        <v>2010702</v>
      </c>
      <c r="B75" s="267" t="s">
        <v>112</v>
      </c>
      <c r="C75" s="268">
        <v>0</v>
      </c>
      <c r="D75" s="247"/>
      <c r="E75" s="247"/>
      <c r="F75" s="247">
        <f t="shared" si="1"/>
        <v>0</v>
      </c>
    </row>
    <row r="76" s="101" customFormat="1" ht="25.05" customHeight="1" spans="1:6">
      <c r="A76" s="266">
        <v>2010703</v>
      </c>
      <c r="B76" s="267" t="s">
        <v>113</v>
      </c>
      <c r="C76" s="268">
        <v>0</v>
      </c>
      <c r="D76" s="247"/>
      <c r="E76" s="247"/>
      <c r="F76" s="247">
        <f t="shared" si="1"/>
        <v>0</v>
      </c>
    </row>
    <row r="77" s="101" customFormat="1" ht="25.05" customHeight="1" spans="1:6">
      <c r="A77" s="266">
        <v>2010709</v>
      </c>
      <c r="B77" s="267" t="s">
        <v>152</v>
      </c>
      <c r="C77" s="268">
        <v>0</v>
      </c>
      <c r="D77" s="247"/>
      <c r="E77" s="247"/>
      <c r="F77" s="247">
        <f t="shared" si="1"/>
        <v>0</v>
      </c>
    </row>
    <row r="78" s="101" customFormat="1" ht="25.05" customHeight="1" spans="1:6">
      <c r="A78" s="266">
        <v>2010710</v>
      </c>
      <c r="B78" s="267" t="s">
        <v>156</v>
      </c>
      <c r="C78" s="268">
        <v>2870</v>
      </c>
      <c r="D78" s="247"/>
      <c r="E78" s="247"/>
      <c r="F78" s="247">
        <f t="shared" si="1"/>
        <v>2870</v>
      </c>
    </row>
    <row r="79" s="101" customFormat="1" ht="25.05" customHeight="1" spans="1:6">
      <c r="A79" s="266">
        <v>2010750</v>
      </c>
      <c r="B79" s="267" t="s">
        <v>120</v>
      </c>
      <c r="C79" s="268">
        <v>0</v>
      </c>
      <c r="D79" s="247"/>
      <c r="E79" s="247"/>
      <c r="F79" s="247">
        <f t="shared" si="1"/>
        <v>0</v>
      </c>
    </row>
    <row r="80" s="101" customFormat="1" ht="25.05" customHeight="1" spans="1:6">
      <c r="A80" s="266">
        <v>2010799</v>
      </c>
      <c r="B80" s="267" t="s">
        <v>157</v>
      </c>
      <c r="C80" s="268">
        <v>0</v>
      </c>
      <c r="D80" s="247"/>
      <c r="E80" s="247"/>
      <c r="F80" s="247">
        <f t="shared" si="1"/>
        <v>0</v>
      </c>
    </row>
    <row r="81" s="101" customFormat="1" ht="25.05" customHeight="1" spans="1:6">
      <c r="A81" s="266">
        <v>20108</v>
      </c>
      <c r="B81" s="267" t="s">
        <v>158</v>
      </c>
      <c r="C81" s="268">
        <v>423.705</v>
      </c>
      <c r="D81" s="247"/>
      <c r="E81" s="247"/>
      <c r="F81" s="247">
        <f t="shared" si="1"/>
        <v>423.705</v>
      </c>
    </row>
    <row r="82" s="101" customFormat="1" ht="25.05" customHeight="1" spans="1:6">
      <c r="A82" s="266">
        <v>2010801</v>
      </c>
      <c r="B82" s="267" t="s">
        <v>111</v>
      </c>
      <c r="C82" s="268">
        <v>275.705</v>
      </c>
      <c r="D82" s="247"/>
      <c r="E82" s="247"/>
      <c r="F82" s="247">
        <f t="shared" si="1"/>
        <v>275.705</v>
      </c>
    </row>
    <row r="83" s="101" customFormat="1" ht="25.05" customHeight="1" spans="1:6">
      <c r="A83" s="266">
        <v>2010802</v>
      </c>
      <c r="B83" s="267" t="s">
        <v>112</v>
      </c>
      <c r="C83" s="268">
        <v>0</v>
      </c>
      <c r="D83" s="247"/>
      <c r="E83" s="247"/>
      <c r="F83" s="247">
        <f t="shared" si="1"/>
        <v>0</v>
      </c>
    </row>
    <row r="84" s="101" customFormat="1" ht="25.05" customHeight="1" spans="1:6">
      <c r="A84" s="266">
        <v>2010803</v>
      </c>
      <c r="B84" s="267" t="s">
        <v>113</v>
      </c>
      <c r="C84" s="268">
        <v>0</v>
      </c>
      <c r="D84" s="247"/>
      <c r="E84" s="247"/>
      <c r="F84" s="247">
        <f t="shared" si="1"/>
        <v>0</v>
      </c>
    </row>
    <row r="85" s="101" customFormat="1" ht="25.05" customHeight="1" spans="1:6">
      <c r="A85" s="266">
        <v>2010804</v>
      </c>
      <c r="B85" s="267" t="s">
        <v>159</v>
      </c>
      <c r="C85" s="268">
        <v>148</v>
      </c>
      <c r="D85" s="247"/>
      <c r="E85" s="247"/>
      <c r="F85" s="247">
        <f t="shared" si="1"/>
        <v>148</v>
      </c>
    </row>
    <row r="86" s="101" customFormat="1" ht="25.05" customHeight="1" spans="1:6">
      <c r="A86" s="266">
        <v>2010805</v>
      </c>
      <c r="B86" s="267" t="s">
        <v>160</v>
      </c>
      <c r="C86" s="268">
        <v>0</v>
      </c>
      <c r="D86" s="247"/>
      <c r="E86" s="247"/>
      <c r="F86" s="247">
        <f t="shared" si="1"/>
        <v>0</v>
      </c>
    </row>
    <row r="87" s="101" customFormat="1" ht="25.05" customHeight="1" spans="1:6">
      <c r="A87" s="266">
        <v>2010806</v>
      </c>
      <c r="B87" s="267" t="s">
        <v>152</v>
      </c>
      <c r="C87" s="268">
        <v>0</v>
      </c>
      <c r="D87" s="247"/>
      <c r="E87" s="247"/>
      <c r="F87" s="247">
        <f t="shared" si="1"/>
        <v>0</v>
      </c>
    </row>
    <row r="88" s="101" customFormat="1" ht="25.05" customHeight="1" spans="1:6">
      <c r="A88" s="266">
        <v>2010850</v>
      </c>
      <c r="B88" s="267" t="s">
        <v>120</v>
      </c>
      <c r="C88" s="268">
        <v>0</v>
      </c>
      <c r="D88" s="247"/>
      <c r="E88" s="247"/>
      <c r="F88" s="247">
        <f t="shared" si="1"/>
        <v>0</v>
      </c>
    </row>
    <row r="89" s="101" customFormat="1" ht="25.05" customHeight="1" spans="1:6">
      <c r="A89" s="266">
        <v>2010899</v>
      </c>
      <c r="B89" s="267" t="s">
        <v>161</v>
      </c>
      <c r="C89" s="268">
        <v>0</v>
      </c>
      <c r="D89" s="247"/>
      <c r="E89" s="247"/>
      <c r="F89" s="247">
        <f t="shared" si="1"/>
        <v>0</v>
      </c>
    </row>
    <row r="90" s="101" customFormat="1" ht="25.05" customHeight="1" spans="1:6">
      <c r="A90" s="266">
        <v>20109</v>
      </c>
      <c r="B90" s="267" t="s">
        <v>162</v>
      </c>
      <c r="C90" s="268">
        <v>0</v>
      </c>
      <c r="D90" s="247"/>
      <c r="E90" s="247"/>
      <c r="F90" s="247">
        <f t="shared" si="1"/>
        <v>0</v>
      </c>
    </row>
    <row r="91" s="101" customFormat="1" ht="25.05" customHeight="1" spans="1:6">
      <c r="A91" s="266">
        <v>2010901</v>
      </c>
      <c r="B91" s="267" t="s">
        <v>111</v>
      </c>
      <c r="C91" s="268">
        <v>0</v>
      </c>
      <c r="D91" s="247"/>
      <c r="E91" s="247"/>
      <c r="F91" s="247">
        <f t="shared" si="1"/>
        <v>0</v>
      </c>
    </row>
    <row r="92" s="101" customFormat="1" ht="25.05" customHeight="1" spans="1:6">
      <c r="A92" s="266">
        <v>2010902</v>
      </c>
      <c r="B92" s="267" t="s">
        <v>112</v>
      </c>
      <c r="C92" s="268">
        <v>0</v>
      </c>
      <c r="D92" s="247"/>
      <c r="E92" s="247"/>
      <c r="F92" s="247">
        <f t="shared" si="1"/>
        <v>0</v>
      </c>
    </row>
    <row r="93" s="101" customFormat="1" ht="25.05" customHeight="1" spans="1:6">
      <c r="A93" s="266">
        <v>2010903</v>
      </c>
      <c r="B93" s="267" t="s">
        <v>113</v>
      </c>
      <c r="C93" s="268">
        <v>0</v>
      </c>
      <c r="D93" s="247"/>
      <c r="E93" s="247"/>
      <c r="F93" s="247">
        <f t="shared" si="1"/>
        <v>0</v>
      </c>
    </row>
    <row r="94" s="101" customFormat="1" ht="25.05" customHeight="1" spans="1:6">
      <c r="A94" s="266">
        <v>2010905</v>
      </c>
      <c r="B94" s="267" t="s">
        <v>163</v>
      </c>
      <c r="C94" s="268">
        <v>0</v>
      </c>
      <c r="D94" s="247"/>
      <c r="E94" s="247"/>
      <c r="F94" s="247">
        <f t="shared" si="1"/>
        <v>0</v>
      </c>
    </row>
    <row r="95" s="101" customFormat="1" ht="25.05" customHeight="1" spans="1:6">
      <c r="A95" s="266">
        <v>2010907</v>
      </c>
      <c r="B95" s="267" t="s">
        <v>164</v>
      </c>
      <c r="C95" s="268">
        <v>0</v>
      </c>
      <c r="D95" s="247"/>
      <c r="E95" s="247"/>
      <c r="F95" s="247">
        <f t="shared" si="1"/>
        <v>0</v>
      </c>
    </row>
    <row r="96" s="101" customFormat="1" ht="25.05" customHeight="1" spans="1:6">
      <c r="A96" s="266">
        <v>2010908</v>
      </c>
      <c r="B96" s="267" t="s">
        <v>152</v>
      </c>
      <c r="C96" s="268">
        <v>0</v>
      </c>
      <c r="D96" s="247"/>
      <c r="E96" s="247"/>
      <c r="F96" s="247">
        <f t="shared" si="1"/>
        <v>0</v>
      </c>
    </row>
    <row r="97" s="101" customFormat="1" ht="25.05" customHeight="1" spans="1:6">
      <c r="A97" s="266">
        <v>2010909</v>
      </c>
      <c r="B97" s="267" t="s">
        <v>165</v>
      </c>
      <c r="C97" s="268">
        <v>0</v>
      </c>
      <c r="D97" s="247"/>
      <c r="E97" s="247"/>
      <c r="F97" s="247">
        <f t="shared" si="1"/>
        <v>0</v>
      </c>
    </row>
    <row r="98" s="101" customFormat="1" ht="25.05" customHeight="1" spans="1:6">
      <c r="A98" s="266">
        <v>2010910</v>
      </c>
      <c r="B98" s="267" t="s">
        <v>166</v>
      </c>
      <c r="C98" s="268">
        <v>0</v>
      </c>
      <c r="D98" s="247"/>
      <c r="E98" s="247"/>
      <c r="F98" s="247">
        <f t="shared" si="1"/>
        <v>0</v>
      </c>
    </row>
    <row r="99" s="101" customFormat="1" ht="25.05" customHeight="1" spans="1:6">
      <c r="A99" s="266">
        <v>2010911</v>
      </c>
      <c r="B99" s="267" t="s">
        <v>167</v>
      </c>
      <c r="C99" s="268">
        <v>0</v>
      </c>
      <c r="D99" s="247"/>
      <c r="E99" s="247"/>
      <c r="F99" s="247">
        <f t="shared" si="1"/>
        <v>0</v>
      </c>
    </row>
    <row r="100" s="101" customFormat="1" ht="25.05" customHeight="1" spans="1:6">
      <c r="A100" s="266">
        <v>2010912</v>
      </c>
      <c r="B100" s="267" t="s">
        <v>168</v>
      </c>
      <c r="C100" s="268">
        <v>0</v>
      </c>
      <c r="D100" s="247"/>
      <c r="E100" s="247"/>
      <c r="F100" s="247">
        <f t="shared" si="1"/>
        <v>0</v>
      </c>
    </row>
    <row r="101" s="101" customFormat="1" ht="25.05" customHeight="1" spans="1:6">
      <c r="A101" s="266">
        <v>2010950</v>
      </c>
      <c r="B101" s="267" t="s">
        <v>120</v>
      </c>
      <c r="C101" s="268">
        <v>0</v>
      </c>
      <c r="D101" s="247"/>
      <c r="E101" s="247"/>
      <c r="F101" s="247">
        <f t="shared" si="1"/>
        <v>0</v>
      </c>
    </row>
    <row r="102" s="101" customFormat="1" ht="25.05" customHeight="1" spans="1:6">
      <c r="A102" s="266">
        <v>2010999</v>
      </c>
      <c r="B102" s="267" t="s">
        <v>169</v>
      </c>
      <c r="C102" s="268">
        <v>0</v>
      </c>
      <c r="D102" s="247"/>
      <c r="E102" s="247"/>
      <c r="F102" s="247">
        <f t="shared" si="1"/>
        <v>0</v>
      </c>
    </row>
    <row r="103" s="101" customFormat="1" ht="25.05" customHeight="1" spans="1:6">
      <c r="A103" s="266">
        <v>20111</v>
      </c>
      <c r="B103" s="267" t="s">
        <v>170</v>
      </c>
      <c r="C103" s="268">
        <v>1658.7677</v>
      </c>
      <c r="D103" s="247"/>
      <c r="E103" s="247"/>
      <c r="F103" s="247">
        <f t="shared" si="1"/>
        <v>1658.7677</v>
      </c>
    </row>
    <row r="104" s="101" customFormat="1" ht="25.05" customHeight="1" spans="1:6">
      <c r="A104" s="266">
        <v>2011101</v>
      </c>
      <c r="B104" s="267" t="s">
        <v>111</v>
      </c>
      <c r="C104" s="268">
        <v>985.8899</v>
      </c>
      <c r="D104" s="247"/>
      <c r="E104" s="247"/>
      <c r="F104" s="247">
        <f t="shared" si="1"/>
        <v>985.8899</v>
      </c>
    </row>
    <row r="105" s="101" customFormat="1" ht="25.05" customHeight="1" spans="1:6">
      <c r="A105" s="266">
        <v>2011102</v>
      </c>
      <c r="B105" s="267" t="s">
        <v>112</v>
      </c>
      <c r="C105" s="268">
        <v>0</v>
      </c>
      <c r="D105" s="247"/>
      <c r="E105" s="247"/>
      <c r="F105" s="247">
        <f t="shared" si="1"/>
        <v>0</v>
      </c>
    </row>
    <row r="106" s="101" customFormat="1" ht="25.05" customHeight="1" spans="1:6">
      <c r="A106" s="266">
        <v>2011103</v>
      </c>
      <c r="B106" s="267" t="s">
        <v>113</v>
      </c>
      <c r="C106" s="268">
        <v>0</v>
      </c>
      <c r="D106" s="247"/>
      <c r="E106" s="247"/>
      <c r="F106" s="247">
        <f t="shared" si="1"/>
        <v>0</v>
      </c>
    </row>
    <row r="107" s="101" customFormat="1" ht="25.05" customHeight="1" spans="1:6">
      <c r="A107" s="266">
        <v>2011104</v>
      </c>
      <c r="B107" s="267" t="s">
        <v>171</v>
      </c>
      <c r="C107" s="268">
        <v>420</v>
      </c>
      <c r="D107" s="247"/>
      <c r="E107" s="247"/>
      <c r="F107" s="247">
        <f t="shared" si="1"/>
        <v>420</v>
      </c>
    </row>
    <row r="108" s="101" customFormat="1" ht="25.05" customHeight="1" spans="1:6">
      <c r="A108" s="266">
        <v>2011105</v>
      </c>
      <c r="B108" s="267" t="s">
        <v>172</v>
      </c>
      <c r="C108" s="268">
        <v>0</v>
      </c>
      <c r="D108" s="247"/>
      <c r="E108" s="247"/>
      <c r="F108" s="247">
        <f t="shared" si="1"/>
        <v>0</v>
      </c>
    </row>
    <row r="109" s="101" customFormat="1" ht="25.05" customHeight="1" spans="1:6">
      <c r="A109" s="266">
        <v>2011106</v>
      </c>
      <c r="B109" s="267" t="s">
        <v>173</v>
      </c>
      <c r="C109" s="268">
        <v>184.8778</v>
      </c>
      <c r="D109" s="247"/>
      <c r="E109" s="247"/>
      <c r="F109" s="247">
        <f t="shared" si="1"/>
        <v>184.8778</v>
      </c>
    </row>
    <row r="110" s="101" customFormat="1" ht="25.05" customHeight="1" spans="1:6">
      <c r="A110" s="266">
        <v>2011150</v>
      </c>
      <c r="B110" s="267" t="s">
        <v>120</v>
      </c>
      <c r="C110" s="268">
        <v>0</v>
      </c>
      <c r="D110" s="247"/>
      <c r="E110" s="247"/>
      <c r="F110" s="247">
        <f t="shared" si="1"/>
        <v>0</v>
      </c>
    </row>
    <row r="111" s="101" customFormat="1" ht="25.05" customHeight="1" spans="1:6">
      <c r="A111" s="266">
        <v>2011199</v>
      </c>
      <c r="B111" s="267" t="s">
        <v>174</v>
      </c>
      <c r="C111" s="268">
        <v>68</v>
      </c>
      <c r="D111" s="247"/>
      <c r="E111" s="247"/>
      <c r="F111" s="247">
        <f t="shared" si="1"/>
        <v>68</v>
      </c>
    </row>
    <row r="112" s="101" customFormat="1" ht="25.05" customHeight="1" spans="1:6">
      <c r="A112" s="266">
        <v>20113</v>
      </c>
      <c r="B112" s="267" t="s">
        <v>175</v>
      </c>
      <c r="C112" s="268">
        <v>0</v>
      </c>
      <c r="D112" s="247"/>
      <c r="E112" s="247"/>
      <c r="F112" s="247">
        <f t="shared" si="1"/>
        <v>0</v>
      </c>
    </row>
    <row r="113" s="101" customFormat="1" ht="25.05" customHeight="1" spans="1:6">
      <c r="A113" s="266">
        <v>2011301</v>
      </c>
      <c r="B113" s="267" t="s">
        <v>111</v>
      </c>
      <c r="C113" s="268">
        <v>0</v>
      </c>
      <c r="D113" s="247"/>
      <c r="E113" s="247"/>
      <c r="F113" s="247">
        <f t="shared" si="1"/>
        <v>0</v>
      </c>
    </row>
    <row r="114" s="101" customFormat="1" ht="25.05" customHeight="1" spans="1:6">
      <c r="A114" s="266">
        <v>2011302</v>
      </c>
      <c r="B114" s="267" t="s">
        <v>112</v>
      </c>
      <c r="C114" s="268">
        <v>0</v>
      </c>
      <c r="D114" s="247"/>
      <c r="E114" s="247"/>
      <c r="F114" s="247">
        <f t="shared" si="1"/>
        <v>0</v>
      </c>
    </row>
    <row r="115" s="101" customFormat="1" ht="25.05" customHeight="1" spans="1:6">
      <c r="A115" s="266">
        <v>2011303</v>
      </c>
      <c r="B115" s="267" t="s">
        <v>113</v>
      </c>
      <c r="C115" s="268">
        <v>0</v>
      </c>
      <c r="D115" s="247"/>
      <c r="E115" s="247"/>
      <c r="F115" s="247">
        <f t="shared" si="1"/>
        <v>0</v>
      </c>
    </row>
    <row r="116" s="101" customFormat="1" ht="25.05" customHeight="1" spans="1:6">
      <c r="A116" s="266">
        <v>2011304</v>
      </c>
      <c r="B116" s="267" t="s">
        <v>176</v>
      </c>
      <c r="C116" s="268">
        <v>0</v>
      </c>
      <c r="D116" s="247"/>
      <c r="E116" s="247"/>
      <c r="F116" s="247">
        <f t="shared" si="1"/>
        <v>0</v>
      </c>
    </row>
    <row r="117" s="101" customFormat="1" ht="25.05" customHeight="1" spans="1:6">
      <c r="A117" s="266">
        <v>2011305</v>
      </c>
      <c r="B117" s="267" t="s">
        <v>177</v>
      </c>
      <c r="C117" s="268">
        <v>0</v>
      </c>
      <c r="D117" s="247"/>
      <c r="E117" s="247"/>
      <c r="F117" s="247">
        <f t="shared" si="1"/>
        <v>0</v>
      </c>
    </row>
    <row r="118" s="101" customFormat="1" ht="25.05" customHeight="1" spans="1:6">
      <c r="A118" s="266">
        <v>2011306</v>
      </c>
      <c r="B118" s="267" t="s">
        <v>178</v>
      </c>
      <c r="C118" s="268">
        <v>0</v>
      </c>
      <c r="D118" s="247"/>
      <c r="E118" s="247"/>
      <c r="F118" s="247">
        <f t="shared" si="1"/>
        <v>0</v>
      </c>
    </row>
    <row r="119" s="101" customFormat="1" ht="25.05" customHeight="1" spans="1:6">
      <c r="A119" s="266">
        <v>2011307</v>
      </c>
      <c r="B119" s="267" t="s">
        <v>179</v>
      </c>
      <c r="C119" s="268">
        <v>0</v>
      </c>
      <c r="D119" s="247"/>
      <c r="E119" s="247"/>
      <c r="F119" s="247">
        <f t="shared" si="1"/>
        <v>0</v>
      </c>
    </row>
    <row r="120" s="101" customFormat="1" ht="25.05" customHeight="1" spans="1:6">
      <c r="A120" s="266">
        <v>2011308</v>
      </c>
      <c r="B120" s="267" t="s">
        <v>180</v>
      </c>
      <c r="C120" s="268">
        <v>0</v>
      </c>
      <c r="D120" s="247"/>
      <c r="E120" s="247"/>
      <c r="F120" s="247">
        <f t="shared" si="1"/>
        <v>0</v>
      </c>
    </row>
    <row r="121" s="101" customFormat="1" ht="25.05" customHeight="1" spans="1:6">
      <c r="A121" s="266">
        <v>2011350</v>
      </c>
      <c r="B121" s="267" t="s">
        <v>120</v>
      </c>
      <c r="C121" s="268">
        <v>0</v>
      </c>
      <c r="D121" s="247"/>
      <c r="E121" s="247"/>
      <c r="F121" s="247">
        <f t="shared" si="1"/>
        <v>0</v>
      </c>
    </row>
    <row r="122" s="101" customFormat="1" ht="25.05" customHeight="1" spans="1:6">
      <c r="A122" s="266">
        <v>2011399</v>
      </c>
      <c r="B122" s="267" t="s">
        <v>181</v>
      </c>
      <c r="C122" s="268">
        <v>0</v>
      </c>
      <c r="D122" s="247"/>
      <c r="E122" s="247"/>
      <c r="F122" s="247">
        <f t="shared" si="1"/>
        <v>0</v>
      </c>
    </row>
    <row r="123" s="101" customFormat="1" ht="25.05" customHeight="1" spans="1:6">
      <c r="A123" s="266">
        <v>20114</v>
      </c>
      <c r="B123" s="267" t="s">
        <v>182</v>
      </c>
      <c r="C123" s="268">
        <v>0</v>
      </c>
      <c r="D123" s="247"/>
      <c r="E123" s="247"/>
      <c r="F123" s="247">
        <f t="shared" si="1"/>
        <v>0</v>
      </c>
    </row>
    <row r="124" s="101" customFormat="1" ht="25.05" customHeight="1" spans="1:6">
      <c r="A124" s="266">
        <v>2011401</v>
      </c>
      <c r="B124" s="267" t="s">
        <v>111</v>
      </c>
      <c r="C124" s="268">
        <v>0</v>
      </c>
      <c r="D124" s="247"/>
      <c r="E124" s="247"/>
      <c r="F124" s="247">
        <f t="shared" si="1"/>
        <v>0</v>
      </c>
    </row>
    <row r="125" s="101" customFormat="1" ht="25.05" customHeight="1" spans="1:6">
      <c r="A125" s="266">
        <v>2011402</v>
      </c>
      <c r="B125" s="267" t="s">
        <v>112</v>
      </c>
      <c r="C125" s="268">
        <v>0</v>
      </c>
      <c r="D125" s="247"/>
      <c r="E125" s="247"/>
      <c r="F125" s="247">
        <f t="shared" si="1"/>
        <v>0</v>
      </c>
    </row>
    <row r="126" s="101" customFormat="1" ht="25.05" customHeight="1" spans="1:6">
      <c r="A126" s="266">
        <v>2011403</v>
      </c>
      <c r="B126" s="267" t="s">
        <v>113</v>
      </c>
      <c r="C126" s="268">
        <v>0</v>
      </c>
      <c r="D126" s="247"/>
      <c r="E126" s="247"/>
      <c r="F126" s="247">
        <f t="shared" si="1"/>
        <v>0</v>
      </c>
    </row>
    <row r="127" s="101" customFormat="1" ht="25.05" customHeight="1" spans="1:6">
      <c r="A127" s="266">
        <v>2011404</v>
      </c>
      <c r="B127" s="267" t="s">
        <v>183</v>
      </c>
      <c r="C127" s="268">
        <v>0</v>
      </c>
      <c r="D127" s="247"/>
      <c r="E127" s="247"/>
      <c r="F127" s="247">
        <f t="shared" si="1"/>
        <v>0</v>
      </c>
    </row>
    <row r="128" s="101" customFormat="1" ht="25.05" customHeight="1" spans="1:6">
      <c r="A128" s="266">
        <v>2011405</v>
      </c>
      <c r="B128" s="267" t="s">
        <v>184</v>
      </c>
      <c r="C128" s="268">
        <v>0</v>
      </c>
      <c r="D128" s="247"/>
      <c r="E128" s="247"/>
      <c r="F128" s="247">
        <f t="shared" si="1"/>
        <v>0</v>
      </c>
    </row>
    <row r="129" s="101" customFormat="1" ht="25.05" customHeight="1" spans="1:6">
      <c r="A129" s="266">
        <v>2011408</v>
      </c>
      <c r="B129" s="267" t="s">
        <v>185</v>
      </c>
      <c r="C129" s="268">
        <v>0</v>
      </c>
      <c r="D129" s="247"/>
      <c r="E129" s="247"/>
      <c r="F129" s="247">
        <f t="shared" si="1"/>
        <v>0</v>
      </c>
    </row>
    <row r="130" s="101" customFormat="1" ht="25.05" customHeight="1" spans="1:6">
      <c r="A130" s="266">
        <v>2011409</v>
      </c>
      <c r="B130" s="267" t="s">
        <v>186</v>
      </c>
      <c r="C130" s="268">
        <v>0</v>
      </c>
      <c r="D130" s="247"/>
      <c r="E130" s="247"/>
      <c r="F130" s="247">
        <f t="shared" si="1"/>
        <v>0</v>
      </c>
    </row>
    <row r="131" s="101" customFormat="1" ht="25.05" customHeight="1" spans="1:6">
      <c r="A131" s="266">
        <v>2011410</v>
      </c>
      <c r="B131" s="267" t="s">
        <v>187</v>
      </c>
      <c r="C131" s="268">
        <v>0</v>
      </c>
      <c r="D131" s="247"/>
      <c r="E131" s="247"/>
      <c r="F131" s="247">
        <f t="shared" si="1"/>
        <v>0</v>
      </c>
    </row>
    <row r="132" s="101" customFormat="1" ht="25.05" customHeight="1" spans="1:6">
      <c r="A132" s="266">
        <v>2011411</v>
      </c>
      <c r="B132" s="267" t="s">
        <v>188</v>
      </c>
      <c r="C132" s="268">
        <v>0</v>
      </c>
      <c r="D132" s="247"/>
      <c r="E132" s="247"/>
      <c r="F132" s="247">
        <f t="shared" si="1"/>
        <v>0</v>
      </c>
    </row>
    <row r="133" s="101" customFormat="1" ht="25.05" customHeight="1" spans="1:6">
      <c r="A133" s="266">
        <v>2011450</v>
      </c>
      <c r="B133" s="267" t="s">
        <v>120</v>
      </c>
      <c r="C133" s="268">
        <v>0</v>
      </c>
      <c r="D133" s="247"/>
      <c r="E133" s="247"/>
      <c r="F133" s="247">
        <f t="shared" si="1"/>
        <v>0</v>
      </c>
    </row>
    <row r="134" s="101" customFormat="1" ht="25.05" customHeight="1" spans="1:6">
      <c r="A134" s="266">
        <v>2011499</v>
      </c>
      <c r="B134" s="267" t="s">
        <v>189</v>
      </c>
      <c r="C134" s="268">
        <v>0</v>
      </c>
      <c r="D134" s="247"/>
      <c r="E134" s="247"/>
      <c r="F134" s="247">
        <f t="shared" si="1"/>
        <v>0</v>
      </c>
    </row>
    <row r="135" s="101" customFormat="1" ht="25.05" customHeight="1" spans="1:6">
      <c r="A135" s="266">
        <v>20123</v>
      </c>
      <c r="B135" s="267" t="s">
        <v>190</v>
      </c>
      <c r="C135" s="268">
        <v>0</v>
      </c>
      <c r="D135" s="247"/>
      <c r="E135" s="247"/>
      <c r="F135" s="247">
        <f t="shared" ref="F135:F198" si="2">C135+D135+E135</f>
        <v>0</v>
      </c>
    </row>
    <row r="136" s="101" customFormat="1" ht="25.05" customHeight="1" spans="1:6">
      <c r="A136" s="266">
        <v>2012301</v>
      </c>
      <c r="B136" s="267" t="s">
        <v>111</v>
      </c>
      <c r="C136" s="268">
        <v>0</v>
      </c>
      <c r="D136" s="247"/>
      <c r="E136" s="247"/>
      <c r="F136" s="247">
        <f t="shared" si="2"/>
        <v>0</v>
      </c>
    </row>
    <row r="137" s="101" customFormat="1" ht="25.05" customHeight="1" spans="1:6">
      <c r="A137" s="266">
        <v>2012302</v>
      </c>
      <c r="B137" s="267" t="s">
        <v>112</v>
      </c>
      <c r="C137" s="268">
        <v>0</v>
      </c>
      <c r="D137" s="247"/>
      <c r="E137" s="247"/>
      <c r="F137" s="247">
        <f t="shared" si="2"/>
        <v>0</v>
      </c>
    </row>
    <row r="138" s="101" customFormat="1" ht="25.05" customHeight="1" spans="1:6">
      <c r="A138" s="266">
        <v>2012303</v>
      </c>
      <c r="B138" s="267" t="s">
        <v>113</v>
      </c>
      <c r="C138" s="268">
        <v>0</v>
      </c>
      <c r="D138" s="247"/>
      <c r="E138" s="247"/>
      <c r="F138" s="247">
        <f t="shared" si="2"/>
        <v>0</v>
      </c>
    </row>
    <row r="139" s="101" customFormat="1" ht="25.05" customHeight="1" spans="1:6">
      <c r="A139" s="266">
        <v>2012304</v>
      </c>
      <c r="B139" s="267" t="s">
        <v>191</v>
      </c>
      <c r="C139" s="268">
        <v>0</v>
      </c>
      <c r="D139" s="247"/>
      <c r="E139" s="247"/>
      <c r="F139" s="247">
        <f t="shared" si="2"/>
        <v>0</v>
      </c>
    </row>
    <row r="140" s="101" customFormat="1" ht="25.05" customHeight="1" spans="1:6">
      <c r="A140" s="266">
        <v>2012350</v>
      </c>
      <c r="B140" s="267" t="s">
        <v>120</v>
      </c>
      <c r="C140" s="268">
        <v>0</v>
      </c>
      <c r="D140" s="247"/>
      <c r="E140" s="247"/>
      <c r="F140" s="247">
        <f t="shared" si="2"/>
        <v>0</v>
      </c>
    </row>
    <row r="141" s="101" customFormat="1" ht="25.05" customHeight="1" spans="1:6">
      <c r="A141" s="266">
        <v>2012399</v>
      </c>
      <c r="B141" s="267" t="s">
        <v>192</v>
      </c>
      <c r="C141" s="268">
        <v>0</v>
      </c>
      <c r="D141" s="247"/>
      <c r="E141" s="247"/>
      <c r="F141" s="247">
        <f t="shared" si="2"/>
        <v>0</v>
      </c>
    </row>
    <row r="142" s="101" customFormat="1" ht="25.05" customHeight="1" spans="1:6">
      <c r="A142" s="266">
        <v>20125</v>
      </c>
      <c r="B142" s="267" t="s">
        <v>193</v>
      </c>
      <c r="C142" s="268">
        <v>0</v>
      </c>
      <c r="D142" s="247"/>
      <c r="E142" s="247"/>
      <c r="F142" s="247">
        <f t="shared" si="2"/>
        <v>0</v>
      </c>
    </row>
    <row r="143" s="101" customFormat="1" ht="25.05" customHeight="1" spans="1:6">
      <c r="A143" s="266">
        <v>2012501</v>
      </c>
      <c r="B143" s="267" t="s">
        <v>111</v>
      </c>
      <c r="C143" s="268">
        <v>0</v>
      </c>
      <c r="D143" s="247"/>
      <c r="E143" s="247"/>
      <c r="F143" s="247">
        <f t="shared" si="2"/>
        <v>0</v>
      </c>
    </row>
    <row r="144" s="101" customFormat="1" ht="25.05" customHeight="1" spans="1:6">
      <c r="A144" s="266">
        <v>2012502</v>
      </c>
      <c r="B144" s="267" t="s">
        <v>112</v>
      </c>
      <c r="C144" s="268">
        <v>0</v>
      </c>
      <c r="D144" s="247"/>
      <c r="E144" s="247"/>
      <c r="F144" s="247">
        <f t="shared" si="2"/>
        <v>0</v>
      </c>
    </row>
    <row r="145" s="101" customFormat="1" ht="25.05" customHeight="1" spans="1:6">
      <c r="A145" s="266">
        <v>2012503</v>
      </c>
      <c r="B145" s="267" t="s">
        <v>113</v>
      </c>
      <c r="C145" s="268">
        <v>0</v>
      </c>
      <c r="D145" s="247"/>
      <c r="E145" s="247"/>
      <c r="F145" s="247">
        <f t="shared" si="2"/>
        <v>0</v>
      </c>
    </row>
    <row r="146" s="101" customFormat="1" ht="25.05" customHeight="1" spans="1:6">
      <c r="A146" s="266">
        <v>2012504</v>
      </c>
      <c r="B146" s="267" t="s">
        <v>194</v>
      </c>
      <c r="C146" s="268">
        <v>0</v>
      </c>
      <c r="D146" s="247"/>
      <c r="E146" s="247"/>
      <c r="F146" s="247">
        <f t="shared" si="2"/>
        <v>0</v>
      </c>
    </row>
    <row r="147" s="101" customFormat="1" ht="25.05" customHeight="1" spans="1:6">
      <c r="A147" s="266">
        <v>2012505</v>
      </c>
      <c r="B147" s="267" t="s">
        <v>195</v>
      </c>
      <c r="C147" s="268">
        <v>0</v>
      </c>
      <c r="D147" s="247"/>
      <c r="E147" s="247"/>
      <c r="F147" s="247">
        <f t="shared" si="2"/>
        <v>0</v>
      </c>
    </row>
    <row r="148" s="101" customFormat="1" ht="25.05" customHeight="1" spans="1:6">
      <c r="A148" s="266">
        <v>2012550</v>
      </c>
      <c r="B148" s="267" t="s">
        <v>120</v>
      </c>
      <c r="C148" s="268">
        <v>0</v>
      </c>
      <c r="D148" s="247"/>
      <c r="E148" s="247"/>
      <c r="F148" s="247">
        <f t="shared" si="2"/>
        <v>0</v>
      </c>
    </row>
    <row r="149" s="101" customFormat="1" ht="25.05" customHeight="1" spans="1:6">
      <c r="A149" s="266">
        <v>2012599</v>
      </c>
      <c r="B149" s="267" t="s">
        <v>196</v>
      </c>
      <c r="C149" s="268">
        <v>0</v>
      </c>
      <c r="D149" s="247"/>
      <c r="E149" s="247"/>
      <c r="F149" s="247">
        <f t="shared" si="2"/>
        <v>0</v>
      </c>
    </row>
    <row r="150" s="101" customFormat="1" ht="25.05" customHeight="1" spans="1:6">
      <c r="A150" s="266">
        <v>20126</v>
      </c>
      <c r="B150" s="267" t="s">
        <v>197</v>
      </c>
      <c r="C150" s="268">
        <v>0</v>
      </c>
      <c r="D150" s="247"/>
      <c r="E150" s="247"/>
      <c r="F150" s="247">
        <f t="shared" si="2"/>
        <v>0</v>
      </c>
    </row>
    <row r="151" s="101" customFormat="1" ht="25.05" customHeight="1" spans="1:6">
      <c r="A151" s="266">
        <v>2012601</v>
      </c>
      <c r="B151" s="267" t="s">
        <v>111</v>
      </c>
      <c r="C151" s="268">
        <v>0</v>
      </c>
      <c r="D151" s="247"/>
      <c r="E151" s="247"/>
      <c r="F151" s="247">
        <f t="shared" si="2"/>
        <v>0</v>
      </c>
    </row>
    <row r="152" s="101" customFormat="1" ht="25.05" customHeight="1" spans="1:6">
      <c r="A152" s="266">
        <v>2012602</v>
      </c>
      <c r="B152" s="267" t="s">
        <v>112</v>
      </c>
      <c r="C152" s="268">
        <v>0</v>
      </c>
      <c r="D152" s="247"/>
      <c r="E152" s="247"/>
      <c r="F152" s="247">
        <f t="shared" si="2"/>
        <v>0</v>
      </c>
    </row>
    <row r="153" s="101" customFormat="1" ht="25.05" customHeight="1" spans="1:6">
      <c r="A153" s="266">
        <v>2012603</v>
      </c>
      <c r="B153" s="267" t="s">
        <v>113</v>
      </c>
      <c r="C153" s="268">
        <v>0</v>
      </c>
      <c r="D153" s="247"/>
      <c r="E153" s="247"/>
      <c r="F153" s="247">
        <f t="shared" si="2"/>
        <v>0</v>
      </c>
    </row>
    <row r="154" s="101" customFormat="1" ht="25.05" customHeight="1" spans="1:6">
      <c r="A154" s="266">
        <v>2012604</v>
      </c>
      <c r="B154" s="267" t="s">
        <v>198</v>
      </c>
      <c r="C154" s="268">
        <v>0</v>
      </c>
      <c r="D154" s="247"/>
      <c r="E154" s="247"/>
      <c r="F154" s="247">
        <f t="shared" si="2"/>
        <v>0</v>
      </c>
    </row>
    <row r="155" s="101" customFormat="1" ht="25.05" customHeight="1" spans="1:6">
      <c r="A155" s="266">
        <v>2012699</v>
      </c>
      <c r="B155" s="267" t="s">
        <v>199</v>
      </c>
      <c r="C155" s="268">
        <v>0</v>
      </c>
      <c r="D155" s="247"/>
      <c r="E155" s="247"/>
      <c r="F155" s="247">
        <f t="shared" si="2"/>
        <v>0</v>
      </c>
    </row>
    <row r="156" s="101" customFormat="1" ht="25.05" customHeight="1" spans="1:6">
      <c r="A156" s="266">
        <v>20128</v>
      </c>
      <c r="B156" s="267" t="s">
        <v>200</v>
      </c>
      <c r="C156" s="268">
        <v>86.2701</v>
      </c>
      <c r="D156" s="247"/>
      <c r="E156" s="247"/>
      <c r="F156" s="247">
        <f t="shared" si="2"/>
        <v>86.2701</v>
      </c>
    </row>
    <row r="157" s="101" customFormat="1" ht="25.05" customHeight="1" spans="1:6">
      <c r="A157" s="266">
        <v>2012801</v>
      </c>
      <c r="B157" s="267" t="s">
        <v>111</v>
      </c>
      <c r="C157" s="268">
        <v>86.2701</v>
      </c>
      <c r="D157" s="247"/>
      <c r="E157" s="247"/>
      <c r="F157" s="247">
        <f t="shared" si="2"/>
        <v>86.2701</v>
      </c>
    </row>
    <row r="158" s="101" customFormat="1" ht="25.05" customHeight="1" spans="1:6">
      <c r="A158" s="266">
        <v>2012802</v>
      </c>
      <c r="B158" s="267" t="s">
        <v>112</v>
      </c>
      <c r="C158" s="268">
        <v>0</v>
      </c>
      <c r="D158" s="247"/>
      <c r="E158" s="247"/>
      <c r="F158" s="247">
        <f t="shared" si="2"/>
        <v>0</v>
      </c>
    </row>
    <row r="159" s="101" customFormat="1" ht="25.05" customHeight="1" spans="1:6">
      <c r="A159" s="266">
        <v>2012803</v>
      </c>
      <c r="B159" s="267" t="s">
        <v>113</v>
      </c>
      <c r="C159" s="268">
        <v>0</v>
      </c>
      <c r="D159" s="247"/>
      <c r="E159" s="247"/>
      <c r="F159" s="247">
        <f t="shared" si="2"/>
        <v>0</v>
      </c>
    </row>
    <row r="160" s="101" customFormat="1" ht="25.05" customHeight="1" spans="1:6">
      <c r="A160" s="266">
        <v>2012804</v>
      </c>
      <c r="B160" s="267" t="s">
        <v>125</v>
      </c>
      <c r="C160" s="268">
        <v>0</v>
      </c>
      <c r="D160" s="247"/>
      <c r="E160" s="247"/>
      <c r="F160" s="247">
        <f t="shared" si="2"/>
        <v>0</v>
      </c>
    </row>
    <row r="161" s="101" customFormat="1" ht="25.05" customHeight="1" spans="1:6">
      <c r="A161" s="266">
        <v>2012850</v>
      </c>
      <c r="B161" s="267" t="s">
        <v>120</v>
      </c>
      <c r="C161" s="268">
        <v>0</v>
      </c>
      <c r="D161" s="247"/>
      <c r="E161" s="247"/>
      <c r="F161" s="247">
        <f t="shared" si="2"/>
        <v>0</v>
      </c>
    </row>
    <row r="162" s="101" customFormat="1" ht="25.05" customHeight="1" spans="1:6">
      <c r="A162" s="266">
        <v>2012899</v>
      </c>
      <c r="B162" s="267" t="s">
        <v>201</v>
      </c>
      <c r="C162" s="268">
        <v>0</v>
      </c>
      <c r="D162" s="247"/>
      <c r="E162" s="247"/>
      <c r="F162" s="247">
        <f t="shared" si="2"/>
        <v>0</v>
      </c>
    </row>
    <row r="163" s="101" customFormat="1" ht="25.05" customHeight="1" spans="1:6">
      <c r="A163" s="266">
        <v>20129</v>
      </c>
      <c r="B163" s="267" t="s">
        <v>202</v>
      </c>
      <c r="C163" s="268">
        <v>425.820944</v>
      </c>
      <c r="D163" s="247"/>
      <c r="E163" s="247"/>
      <c r="F163" s="247">
        <f t="shared" si="2"/>
        <v>425.820944</v>
      </c>
    </row>
    <row r="164" s="101" customFormat="1" ht="25.05" customHeight="1" spans="1:6">
      <c r="A164" s="266">
        <v>2012901</v>
      </c>
      <c r="B164" s="267" t="s">
        <v>111</v>
      </c>
      <c r="C164" s="268">
        <v>291.920944</v>
      </c>
      <c r="D164" s="247"/>
      <c r="E164" s="247"/>
      <c r="F164" s="247">
        <f t="shared" si="2"/>
        <v>291.920944</v>
      </c>
    </row>
    <row r="165" s="101" customFormat="1" ht="25.05" customHeight="1" spans="1:6">
      <c r="A165" s="266">
        <v>2012902</v>
      </c>
      <c r="B165" s="267" t="s">
        <v>112</v>
      </c>
      <c r="C165" s="268">
        <v>0</v>
      </c>
      <c r="D165" s="247"/>
      <c r="E165" s="247"/>
      <c r="F165" s="247">
        <f t="shared" si="2"/>
        <v>0</v>
      </c>
    </row>
    <row r="166" s="101" customFormat="1" ht="25.05" customHeight="1" spans="1:6">
      <c r="A166" s="266">
        <v>2012903</v>
      </c>
      <c r="B166" s="267" t="s">
        <v>113</v>
      </c>
      <c r="C166" s="268">
        <v>0</v>
      </c>
      <c r="D166" s="247"/>
      <c r="E166" s="247"/>
      <c r="F166" s="247">
        <f t="shared" si="2"/>
        <v>0</v>
      </c>
    </row>
    <row r="167" s="101" customFormat="1" ht="25.05" customHeight="1" spans="1:6">
      <c r="A167" s="266">
        <v>2012906</v>
      </c>
      <c r="B167" s="267" t="s">
        <v>203</v>
      </c>
      <c r="C167" s="268">
        <v>120</v>
      </c>
      <c r="D167" s="247"/>
      <c r="E167" s="247"/>
      <c r="F167" s="247">
        <f t="shared" si="2"/>
        <v>120</v>
      </c>
    </row>
    <row r="168" s="101" customFormat="1" ht="25.05" customHeight="1" spans="1:6">
      <c r="A168" s="266">
        <v>2012950</v>
      </c>
      <c r="B168" s="267" t="s">
        <v>120</v>
      </c>
      <c r="C168" s="268">
        <v>0</v>
      </c>
      <c r="D168" s="247"/>
      <c r="E168" s="247"/>
      <c r="F168" s="247">
        <f t="shared" si="2"/>
        <v>0</v>
      </c>
    </row>
    <row r="169" s="101" customFormat="1" ht="25.05" customHeight="1" spans="1:6">
      <c r="A169" s="266">
        <v>2012999</v>
      </c>
      <c r="B169" s="267" t="s">
        <v>204</v>
      </c>
      <c r="C169" s="268">
        <v>13.9</v>
      </c>
      <c r="D169" s="247"/>
      <c r="E169" s="247"/>
      <c r="F169" s="247">
        <f t="shared" si="2"/>
        <v>13.9</v>
      </c>
    </row>
    <row r="170" s="101" customFormat="1" ht="25.05" customHeight="1" spans="1:6">
      <c r="A170" s="266">
        <v>20131</v>
      </c>
      <c r="B170" s="267" t="s">
        <v>205</v>
      </c>
      <c r="C170" s="268">
        <v>11802.842302</v>
      </c>
      <c r="D170" s="247"/>
      <c r="E170" s="247"/>
      <c r="F170" s="247">
        <f t="shared" si="2"/>
        <v>11802.842302</v>
      </c>
    </row>
    <row r="171" s="101" customFormat="1" ht="25.05" customHeight="1" spans="1:6">
      <c r="A171" s="266">
        <v>2013101</v>
      </c>
      <c r="B171" s="267" t="s">
        <v>111</v>
      </c>
      <c r="C171" s="268">
        <v>1172.2569</v>
      </c>
      <c r="D171" s="247"/>
      <c r="E171" s="247"/>
      <c r="F171" s="247">
        <f t="shared" si="2"/>
        <v>1172.2569</v>
      </c>
    </row>
    <row r="172" s="101" customFormat="1" ht="25.05" customHeight="1" spans="1:6">
      <c r="A172" s="266">
        <v>2013102</v>
      </c>
      <c r="B172" s="267" t="s">
        <v>112</v>
      </c>
      <c r="C172" s="268">
        <v>0</v>
      </c>
      <c r="D172" s="247"/>
      <c r="E172" s="247"/>
      <c r="F172" s="247">
        <f t="shared" si="2"/>
        <v>0</v>
      </c>
    </row>
    <row r="173" s="101" customFormat="1" ht="25.05" customHeight="1" spans="1:6">
      <c r="A173" s="266">
        <v>2013103</v>
      </c>
      <c r="B173" s="267" t="s">
        <v>113</v>
      </c>
      <c r="C173" s="268">
        <v>0</v>
      </c>
      <c r="D173" s="247"/>
      <c r="E173" s="247"/>
      <c r="F173" s="247">
        <f t="shared" si="2"/>
        <v>0</v>
      </c>
    </row>
    <row r="174" s="101" customFormat="1" ht="25.05" customHeight="1" spans="1:6">
      <c r="A174" s="266">
        <v>2013105</v>
      </c>
      <c r="B174" s="267" t="s">
        <v>206</v>
      </c>
      <c r="C174" s="268">
        <v>0</v>
      </c>
      <c r="D174" s="247"/>
      <c r="E174" s="247"/>
      <c r="F174" s="247">
        <f t="shared" si="2"/>
        <v>0</v>
      </c>
    </row>
    <row r="175" s="101" customFormat="1" ht="25.05" customHeight="1" spans="1:6">
      <c r="A175" s="266">
        <v>2013150</v>
      </c>
      <c r="B175" s="267" t="s">
        <v>120</v>
      </c>
      <c r="C175" s="268">
        <v>0</v>
      </c>
      <c r="D175" s="247"/>
      <c r="E175" s="247"/>
      <c r="F175" s="247">
        <f t="shared" si="2"/>
        <v>0</v>
      </c>
    </row>
    <row r="176" s="101" customFormat="1" ht="25.05" customHeight="1" spans="1:6">
      <c r="A176" s="266">
        <v>2013199</v>
      </c>
      <c r="B176" s="267" t="s">
        <v>207</v>
      </c>
      <c r="C176" s="268">
        <v>10630.585402</v>
      </c>
      <c r="D176" s="247"/>
      <c r="E176" s="247"/>
      <c r="F176" s="247">
        <f t="shared" si="2"/>
        <v>10630.585402</v>
      </c>
    </row>
    <row r="177" s="101" customFormat="1" ht="25.05" customHeight="1" spans="1:6">
      <c r="A177" s="266">
        <v>20132</v>
      </c>
      <c r="B177" s="267" t="s">
        <v>208</v>
      </c>
      <c r="C177" s="268">
        <v>428.3986</v>
      </c>
      <c r="D177" s="247"/>
      <c r="E177" s="247"/>
      <c r="F177" s="247">
        <f t="shared" si="2"/>
        <v>428.3986</v>
      </c>
    </row>
    <row r="178" s="101" customFormat="1" ht="25.05" customHeight="1" spans="1:6">
      <c r="A178" s="266">
        <v>2013201</v>
      </c>
      <c r="B178" s="267" t="s">
        <v>111</v>
      </c>
      <c r="C178" s="268">
        <v>428.3986</v>
      </c>
      <c r="D178" s="247"/>
      <c r="E178" s="247"/>
      <c r="F178" s="247">
        <f t="shared" si="2"/>
        <v>428.3986</v>
      </c>
    </row>
    <row r="179" s="101" customFormat="1" ht="25.05" customHeight="1" spans="1:6">
      <c r="A179" s="266">
        <v>2013202</v>
      </c>
      <c r="B179" s="267" t="s">
        <v>112</v>
      </c>
      <c r="C179" s="268">
        <v>0</v>
      </c>
      <c r="D179" s="247"/>
      <c r="E179" s="247"/>
      <c r="F179" s="247">
        <f t="shared" si="2"/>
        <v>0</v>
      </c>
    </row>
    <row r="180" s="101" customFormat="1" ht="25.05" customHeight="1" spans="1:6">
      <c r="A180" s="266">
        <v>2013203</v>
      </c>
      <c r="B180" s="267" t="s">
        <v>113</v>
      </c>
      <c r="C180" s="268">
        <v>0</v>
      </c>
      <c r="D180" s="247"/>
      <c r="E180" s="247"/>
      <c r="F180" s="247">
        <f t="shared" si="2"/>
        <v>0</v>
      </c>
    </row>
    <row r="181" s="101" customFormat="1" ht="25.05" customHeight="1" spans="1:6">
      <c r="A181" s="266">
        <v>2013204</v>
      </c>
      <c r="B181" s="267" t="s">
        <v>209</v>
      </c>
      <c r="C181" s="268">
        <v>0</v>
      </c>
      <c r="D181" s="247"/>
      <c r="E181" s="247"/>
      <c r="F181" s="247">
        <f t="shared" si="2"/>
        <v>0</v>
      </c>
    </row>
    <row r="182" s="101" customFormat="1" ht="25.05" customHeight="1" spans="1:6">
      <c r="A182" s="266">
        <v>2013250</v>
      </c>
      <c r="B182" s="267" t="s">
        <v>120</v>
      </c>
      <c r="C182" s="268">
        <v>0</v>
      </c>
      <c r="D182" s="247"/>
      <c r="E182" s="247"/>
      <c r="F182" s="247">
        <f t="shared" si="2"/>
        <v>0</v>
      </c>
    </row>
    <row r="183" s="101" customFormat="1" ht="25.05" customHeight="1" spans="1:6">
      <c r="A183" s="266">
        <v>2013299</v>
      </c>
      <c r="B183" s="267" t="s">
        <v>210</v>
      </c>
      <c r="C183" s="268">
        <v>0</v>
      </c>
      <c r="D183" s="247"/>
      <c r="E183" s="247"/>
      <c r="F183" s="247">
        <f t="shared" si="2"/>
        <v>0</v>
      </c>
    </row>
    <row r="184" s="101" customFormat="1" ht="25.05" customHeight="1" spans="1:6">
      <c r="A184" s="266">
        <v>20133</v>
      </c>
      <c r="B184" s="267" t="s">
        <v>211</v>
      </c>
      <c r="C184" s="268">
        <v>339.8829</v>
      </c>
      <c r="D184" s="247"/>
      <c r="E184" s="247"/>
      <c r="F184" s="247">
        <f t="shared" si="2"/>
        <v>339.8829</v>
      </c>
    </row>
    <row r="185" s="101" customFormat="1" ht="25.05" customHeight="1" spans="1:6">
      <c r="A185" s="266">
        <v>2013301</v>
      </c>
      <c r="B185" s="267" t="s">
        <v>111</v>
      </c>
      <c r="C185" s="268">
        <v>339.8829</v>
      </c>
      <c r="D185" s="247"/>
      <c r="E185" s="247"/>
      <c r="F185" s="247">
        <f t="shared" si="2"/>
        <v>339.8829</v>
      </c>
    </row>
    <row r="186" s="101" customFormat="1" ht="25.05" customHeight="1" spans="1:6">
      <c r="A186" s="266">
        <v>2013302</v>
      </c>
      <c r="B186" s="267" t="s">
        <v>112</v>
      </c>
      <c r="C186" s="268">
        <v>0</v>
      </c>
      <c r="D186" s="247"/>
      <c r="E186" s="247"/>
      <c r="F186" s="247">
        <f t="shared" si="2"/>
        <v>0</v>
      </c>
    </row>
    <row r="187" s="101" customFormat="1" ht="25.05" customHeight="1" spans="1:6">
      <c r="A187" s="266">
        <v>2013303</v>
      </c>
      <c r="B187" s="267" t="s">
        <v>113</v>
      </c>
      <c r="C187" s="268">
        <v>0</v>
      </c>
      <c r="D187" s="247"/>
      <c r="E187" s="247"/>
      <c r="F187" s="247">
        <f t="shared" si="2"/>
        <v>0</v>
      </c>
    </row>
    <row r="188" s="101" customFormat="1" ht="25.05" customHeight="1" spans="1:6">
      <c r="A188" s="266">
        <v>2013304</v>
      </c>
      <c r="B188" s="267" t="s">
        <v>212</v>
      </c>
      <c r="C188" s="268">
        <v>0</v>
      </c>
      <c r="D188" s="247"/>
      <c r="E188" s="247"/>
      <c r="F188" s="247">
        <f t="shared" si="2"/>
        <v>0</v>
      </c>
    </row>
    <row r="189" s="101" customFormat="1" ht="25.05" customHeight="1" spans="1:6">
      <c r="A189" s="266">
        <v>2013350</v>
      </c>
      <c r="B189" s="267" t="s">
        <v>120</v>
      </c>
      <c r="C189" s="268">
        <v>0</v>
      </c>
      <c r="D189" s="247"/>
      <c r="E189" s="247"/>
      <c r="F189" s="247">
        <f t="shared" si="2"/>
        <v>0</v>
      </c>
    </row>
    <row r="190" s="101" customFormat="1" ht="25.05" customHeight="1" spans="1:6">
      <c r="A190" s="266">
        <v>2013399</v>
      </c>
      <c r="B190" s="267" t="s">
        <v>213</v>
      </c>
      <c r="C190" s="268">
        <v>0</v>
      </c>
      <c r="D190" s="247"/>
      <c r="E190" s="247"/>
      <c r="F190" s="247">
        <f t="shared" si="2"/>
        <v>0</v>
      </c>
    </row>
    <row r="191" s="101" customFormat="1" ht="25.05" customHeight="1" spans="1:6">
      <c r="A191" s="266">
        <v>20134</v>
      </c>
      <c r="B191" s="267" t="s">
        <v>214</v>
      </c>
      <c r="C191" s="268">
        <v>326.2216</v>
      </c>
      <c r="D191" s="247"/>
      <c r="E191" s="247"/>
      <c r="F191" s="247">
        <f t="shared" si="2"/>
        <v>326.2216</v>
      </c>
    </row>
    <row r="192" s="101" customFormat="1" ht="25.05" customHeight="1" spans="1:6">
      <c r="A192" s="266">
        <v>2013401</v>
      </c>
      <c r="B192" s="267" t="s">
        <v>111</v>
      </c>
      <c r="C192" s="268">
        <v>230.5216</v>
      </c>
      <c r="D192" s="247"/>
      <c r="E192" s="247"/>
      <c r="F192" s="247">
        <f t="shared" si="2"/>
        <v>230.5216</v>
      </c>
    </row>
    <row r="193" s="101" customFormat="1" ht="25.05" customHeight="1" spans="1:6">
      <c r="A193" s="266">
        <v>2013402</v>
      </c>
      <c r="B193" s="267" t="s">
        <v>112</v>
      </c>
      <c r="C193" s="268">
        <v>0</v>
      </c>
      <c r="D193" s="247"/>
      <c r="E193" s="247"/>
      <c r="F193" s="247">
        <f t="shared" si="2"/>
        <v>0</v>
      </c>
    </row>
    <row r="194" s="101" customFormat="1" ht="25.05" customHeight="1" spans="1:6">
      <c r="A194" s="266">
        <v>2013403</v>
      </c>
      <c r="B194" s="267" t="s">
        <v>113</v>
      </c>
      <c r="C194" s="268">
        <v>0</v>
      </c>
      <c r="D194" s="247"/>
      <c r="E194" s="247"/>
      <c r="F194" s="247">
        <f t="shared" si="2"/>
        <v>0</v>
      </c>
    </row>
    <row r="195" s="101" customFormat="1" ht="25.05" customHeight="1" spans="1:6">
      <c r="A195" s="266">
        <v>2013404</v>
      </c>
      <c r="B195" s="267" t="s">
        <v>215</v>
      </c>
      <c r="C195" s="268">
        <v>0</v>
      </c>
      <c r="D195" s="247"/>
      <c r="E195" s="247"/>
      <c r="F195" s="247">
        <f t="shared" si="2"/>
        <v>0</v>
      </c>
    </row>
    <row r="196" s="101" customFormat="1" ht="25.05" customHeight="1" spans="1:6">
      <c r="A196" s="266">
        <v>2013405</v>
      </c>
      <c r="B196" s="267" t="s">
        <v>216</v>
      </c>
      <c r="C196" s="268">
        <v>0</v>
      </c>
      <c r="D196" s="247"/>
      <c r="E196" s="247"/>
      <c r="F196" s="247">
        <f t="shared" si="2"/>
        <v>0</v>
      </c>
    </row>
    <row r="197" s="101" customFormat="1" ht="25.05" customHeight="1" spans="1:6">
      <c r="A197" s="266">
        <v>2013450</v>
      </c>
      <c r="B197" s="267" t="s">
        <v>120</v>
      </c>
      <c r="C197" s="268">
        <v>0</v>
      </c>
      <c r="D197" s="247"/>
      <c r="E197" s="247"/>
      <c r="F197" s="247">
        <f t="shared" si="2"/>
        <v>0</v>
      </c>
    </row>
    <row r="198" s="101" customFormat="1" ht="25.05" customHeight="1" spans="1:6">
      <c r="A198" s="266">
        <v>2013499</v>
      </c>
      <c r="B198" s="267" t="s">
        <v>217</v>
      </c>
      <c r="C198" s="268">
        <v>95.7</v>
      </c>
      <c r="D198" s="247"/>
      <c r="E198" s="247"/>
      <c r="F198" s="247">
        <f t="shared" si="2"/>
        <v>95.7</v>
      </c>
    </row>
    <row r="199" s="101" customFormat="1" ht="25.05" customHeight="1" spans="1:6">
      <c r="A199" s="266">
        <v>20135</v>
      </c>
      <c r="B199" s="267" t="s">
        <v>218</v>
      </c>
      <c r="C199" s="268">
        <v>0</v>
      </c>
      <c r="D199" s="247"/>
      <c r="E199" s="247"/>
      <c r="F199" s="247">
        <f t="shared" ref="F199:F262" si="3">C199+D199+E199</f>
        <v>0</v>
      </c>
    </row>
    <row r="200" s="101" customFormat="1" ht="25.05" customHeight="1" spans="1:6">
      <c r="A200" s="266">
        <v>2013501</v>
      </c>
      <c r="B200" s="267" t="s">
        <v>111</v>
      </c>
      <c r="C200" s="268">
        <v>0</v>
      </c>
      <c r="D200" s="247"/>
      <c r="E200" s="247"/>
      <c r="F200" s="247">
        <f t="shared" si="3"/>
        <v>0</v>
      </c>
    </row>
    <row r="201" s="101" customFormat="1" ht="25.05" customHeight="1" spans="1:6">
      <c r="A201" s="266">
        <v>2013502</v>
      </c>
      <c r="B201" s="267" t="s">
        <v>112</v>
      </c>
      <c r="C201" s="268">
        <v>0</v>
      </c>
      <c r="D201" s="247"/>
      <c r="E201" s="247"/>
      <c r="F201" s="247">
        <f t="shared" si="3"/>
        <v>0</v>
      </c>
    </row>
    <row r="202" s="101" customFormat="1" ht="25.05" customHeight="1" spans="1:6">
      <c r="A202" s="266">
        <v>2013503</v>
      </c>
      <c r="B202" s="267" t="s">
        <v>113</v>
      </c>
      <c r="C202" s="268">
        <v>0</v>
      </c>
      <c r="D202" s="247"/>
      <c r="E202" s="247"/>
      <c r="F202" s="247">
        <f t="shared" si="3"/>
        <v>0</v>
      </c>
    </row>
    <row r="203" s="101" customFormat="1" ht="25.05" customHeight="1" spans="1:6">
      <c r="A203" s="266">
        <v>2013550</v>
      </c>
      <c r="B203" s="267" t="s">
        <v>120</v>
      </c>
      <c r="C203" s="268">
        <v>0</v>
      </c>
      <c r="D203" s="247"/>
      <c r="E203" s="247"/>
      <c r="F203" s="247">
        <f t="shared" si="3"/>
        <v>0</v>
      </c>
    </row>
    <row r="204" s="101" customFormat="1" ht="25.05" customHeight="1" spans="1:6">
      <c r="A204" s="266">
        <v>2013599</v>
      </c>
      <c r="B204" s="267" t="s">
        <v>219</v>
      </c>
      <c r="C204" s="268">
        <v>0</v>
      </c>
      <c r="D204" s="247"/>
      <c r="E204" s="247"/>
      <c r="F204" s="247">
        <f t="shared" si="3"/>
        <v>0</v>
      </c>
    </row>
    <row r="205" s="101" customFormat="1" ht="25.05" customHeight="1" spans="1:6">
      <c r="A205" s="266">
        <v>20136</v>
      </c>
      <c r="B205" s="267" t="s">
        <v>220</v>
      </c>
      <c r="C205" s="268">
        <v>208.8325</v>
      </c>
      <c r="D205" s="247"/>
      <c r="E205" s="247"/>
      <c r="F205" s="247">
        <f t="shared" si="3"/>
        <v>208.8325</v>
      </c>
    </row>
    <row r="206" s="101" customFormat="1" ht="25.05" customHeight="1" spans="1:6">
      <c r="A206" s="266">
        <v>2013601</v>
      </c>
      <c r="B206" s="267" t="s">
        <v>111</v>
      </c>
      <c r="C206" s="268">
        <v>208.8325</v>
      </c>
      <c r="D206" s="247"/>
      <c r="E206" s="247"/>
      <c r="F206" s="247">
        <f t="shared" si="3"/>
        <v>208.8325</v>
      </c>
    </row>
    <row r="207" s="101" customFormat="1" ht="25.05" customHeight="1" spans="1:6">
      <c r="A207" s="266">
        <v>2013602</v>
      </c>
      <c r="B207" s="267" t="s">
        <v>112</v>
      </c>
      <c r="C207" s="268">
        <v>0</v>
      </c>
      <c r="D207" s="247"/>
      <c r="E207" s="247"/>
      <c r="F207" s="247">
        <f t="shared" si="3"/>
        <v>0</v>
      </c>
    </row>
    <row r="208" s="101" customFormat="1" ht="25.05" customHeight="1" spans="1:6">
      <c r="A208" s="266">
        <v>2013603</v>
      </c>
      <c r="B208" s="267" t="s">
        <v>113</v>
      </c>
      <c r="C208" s="268">
        <v>0</v>
      </c>
      <c r="D208" s="247"/>
      <c r="E208" s="247"/>
      <c r="F208" s="247">
        <f t="shared" si="3"/>
        <v>0</v>
      </c>
    </row>
    <row r="209" s="101" customFormat="1" ht="25.05" customHeight="1" spans="1:6">
      <c r="A209" s="266">
        <v>2013650</v>
      </c>
      <c r="B209" s="267" t="s">
        <v>120</v>
      </c>
      <c r="C209" s="268">
        <v>0</v>
      </c>
      <c r="D209" s="247"/>
      <c r="E209" s="247"/>
      <c r="F209" s="247">
        <f t="shared" si="3"/>
        <v>0</v>
      </c>
    </row>
    <row r="210" s="101" customFormat="1" ht="25.05" customHeight="1" spans="1:6">
      <c r="A210" s="266">
        <v>2013699</v>
      </c>
      <c r="B210" s="267" t="s">
        <v>221</v>
      </c>
      <c r="C210" s="268">
        <v>0</v>
      </c>
      <c r="D210" s="247"/>
      <c r="E210" s="247"/>
      <c r="F210" s="247">
        <f t="shared" si="3"/>
        <v>0</v>
      </c>
    </row>
    <row r="211" s="101" customFormat="1" ht="25.05" customHeight="1" spans="1:6">
      <c r="A211" s="266">
        <v>20137</v>
      </c>
      <c r="B211" s="267" t="s">
        <v>222</v>
      </c>
      <c r="C211" s="268">
        <v>0</v>
      </c>
      <c r="D211" s="247"/>
      <c r="E211" s="247"/>
      <c r="F211" s="247">
        <f t="shared" si="3"/>
        <v>0</v>
      </c>
    </row>
    <row r="212" s="101" customFormat="1" ht="25.05" customHeight="1" spans="1:6">
      <c r="A212" s="266">
        <v>2013701</v>
      </c>
      <c r="B212" s="267" t="s">
        <v>111</v>
      </c>
      <c r="C212" s="268">
        <v>0</v>
      </c>
      <c r="D212" s="247"/>
      <c r="E212" s="247"/>
      <c r="F212" s="247">
        <f t="shared" si="3"/>
        <v>0</v>
      </c>
    </row>
    <row r="213" s="101" customFormat="1" ht="25.05" customHeight="1" spans="1:6">
      <c r="A213" s="266">
        <v>2013702</v>
      </c>
      <c r="B213" s="267" t="s">
        <v>112</v>
      </c>
      <c r="C213" s="268">
        <v>0</v>
      </c>
      <c r="D213" s="247"/>
      <c r="E213" s="247"/>
      <c r="F213" s="247">
        <f t="shared" si="3"/>
        <v>0</v>
      </c>
    </row>
    <row r="214" s="101" customFormat="1" ht="25.05" customHeight="1" spans="1:6">
      <c r="A214" s="266">
        <v>2013703</v>
      </c>
      <c r="B214" s="267" t="s">
        <v>113</v>
      </c>
      <c r="C214" s="268">
        <v>0</v>
      </c>
      <c r="D214" s="247"/>
      <c r="E214" s="247"/>
      <c r="F214" s="247">
        <f t="shared" si="3"/>
        <v>0</v>
      </c>
    </row>
    <row r="215" s="101" customFormat="1" ht="25.05" customHeight="1" spans="1:6">
      <c r="A215" s="266">
        <v>2013704</v>
      </c>
      <c r="B215" s="267" t="s">
        <v>223</v>
      </c>
      <c r="C215" s="268">
        <v>0</v>
      </c>
      <c r="D215" s="247"/>
      <c r="E215" s="247"/>
      <c r="F215" s="247">
        <f t="shared" si="3"/>
        <v>0</v>
      </c>
    </row>
    <row r="216" s="101" customFormat="1" ht="25.05" customHeight="1" spans="1:6">
      <c r="A216" s="266">
        <v>2013750</v>
      </c>
      <c r="B216" s="267" t="s">
        <v>120</v>
      </c>
      <c r="C216" s="268">
        <v>0</v>
      </c>
      <c r="D216" s="247"/>
      <c r="E216" s="247"/>
      <c r="F216" s="247">
        <f t="shared" si="3"/>
        <v>0</v>
      </c>
    </row>
    <row r="217" s="101" customFormat="1" ht="25.05" customHeight="1" spans="1:6">
      <c r="A217" s="266">
        <v>2013799</v>
      </c>
      <c r="B217" s="267" t="s">
        <v>224</v>
      </c>
      <c r="C217" s="268">
        <v>0</v>
      </c>
      <c r="D217" s="247"/>
      <c r="E217" s="247"/>
      <c r="F217" s="247">
        <f t="shared" si="3"/>
        <v>0</v>
      </c>
    </row>
    <row r="218" s="101" customFormat="1" ht="25.05" customHeight="1" spans="1:6">
      <c r="A218" s="266">
        <v>20138</v>
      </c>
      <c r="B218" s="267" t="s">
        <v>225</v>
      </c>
      <c r="C218" s="268">
        <v>3654.5545</v>
      </c>
      <c r="D218" s="247"/>
      <c r="E218" s="247"/>
      <c r="F218" s="247">
        <f t="shared" si="3"/>
        <v>3654.5545</v>
      </c>
    </row>
    <row r="219" s="101" customFormat="1" ht="25.05" customHeight="1" spans="1:6">
      <c r="A219" s="266">
        <v>2013801</v>
      </c>
      <c r="B219" s="267" t="s">
        <v>111</v>
      </c>
      <c r="C219" s="268">
        <v>2909.5545</v>
      </c>
      <c r="D219" s="247"/>
      <c r="E219" s="247"/>
      <c r="F219" s="247">
        <f t="shared" si="3"/>
        <v>2909.5545</v>
      </c>
    </row>
    <row r="220" s="101" customFormat="1" ht="25.05" customHeight="1" spans="1:6">
      <c r="A220" s="266">
        <v>2013802</v>
      </c>
      <c r="B220" s="267" t="s">
        <v>112</v>
      </c>
      <c r="C220" s="268">
        <v>0</v>
      </c>
      <c r="D220" s="247"/>
      <c r="E220" s="247"/>
      <c r="F220" s="247">
        <f t="shared" si="3"/>
        <v>0</v>
      </c>
    </row>
    <row r="221" s="101" customFormat="1" ht="25.05" customHeight="1" spans="1:6">
      <c r="A221" s="266">
        <v>2013803</v>
      </c>
      <c r="B221" s="267" t="s">
        <v>113</v>
      </c>
      <c r="C221" s="268">
        <v>0</v>
      </c>
      <c r="D221" s="247"/>
      <c r="E221" s="247"/>
      <c r="F221" s="247">
        <f t="shared" si="3"/>
        <v>0</v>
      </c>
    </row>
    <row r="222" s="101" customFormat="1" ht="25.05" customHeight="1" spans="1:6">
      <c r="A222" s="266">
        <v>2013804</v>
      </c>
      <c r="B222" s="267" t="s">
        <v>226</v>
      </c>
      <c r="C222" s="268">
        <v>62</v>
      </c>
      <c r="D222" s="247"/>
      <c r="E222" s="247"/>
      <c r="F222" s="247">
        <f t="shared" si="3"/>
        <v>62</v>
      </c>
    </row>
    <row r="223" s="101" customFormat="1" ht="25.05" customHeight="1" spans="1:6">
      <c r="A223" s="266">
        <v>2013805</v>
      </c>
      <c r="B223" s="267" t="s">
        <v>227</v>
      </c>
      <c r="C223" s="268">
        <v>312</v>
      </c>
      <c r="D223" s="247"/>
      <c r="E223" s="247"/>
      <c r="F223" s="247">
        <f t="shared" si="3"/>
        <v>312</v>
      </c>
    </row>
    <row r="224" s="101" customFormat="1" ht="25.05" customHeight="1" spans="1:6">
      <c r="A224" s="266">
        <v>2013808</v>
      </c>
      <c r="B224" s="267" t="s">
        <v>152</v>
      </c>
      <c r="C224" s="268">
        <v>0</v>
      </c>
      <c r="D224" s="247"/>
      <c r="E224" s="247"/>
      <c r="F224" s="247">
        <f t="shared" si="3"/>
        <v>0</v>
      </c>
    </row>
    <row r="225" s="101" customFormat="1" ht="25.05" customHeight="1" spans="1:6">
      <c r="A225" s="266">
        <v>2013810</v>
      </c>
      <c r="B225" s="267" t="s">
        <v>228</v>
      </c>
      <c r="C225" s="268">
        <v>41</v>
      </c>
      <c r="D225" s="247"/>
      <c r="E225" s="247"/>
      <c r="F225" s="247">
        <f t="shared" si="3"/>
        <v>41</v>
      </c>
    </row>
    <row r="226" s="101" customFormat="1" ht="25.05" customHeight="1" spans="1:6">
      <c r="A226" s="266">
        <v>2013812</v>
      </c>
      <c r="B226" s="267" t="s">
        <v>229</v>
      </c>
      <c r="C226" s="268">
        <v>8</v>
      </c>
      <c r="D226" s="247"/>
      <c r="E226" s="247"/>
      <c r="F226" s="247">
        <f t="shared" si="3"/>
        <v>8</v>
      </c>
    </row>
    <row r="227" s="101" customFormat="1" ht="25.05" customHeight="1" spans="1:6">
      <c r="A227" s="266">
        <v>2013813</v>
      </c>
      <c r="B227" s="267" t="s">
        <v>230</v>
      </c>
      <c r="C227" s="268">
        <v>0</v>
      </c>
      <c r="D227" s="247"/>
      <c r="E227" s="247"/>
      <c r="F227" s="247">
        <f t="shared" si="3"/>
        <v>0</v>
      </c>
    </row>
    <row r="228" s="101" customFormat="1" ht="25.05" customHeight="1" spans="1:6">
      <c r="A228" s="266">
        <v>2013814</v>
      </c>
      <c r="B228" s="267" t="s">
        <v>231</v>
      </c>
      <c r="C228" s="268">
        <v>5</v>
      </c>
      <c r="D228" s="247"/>
      <c r="E228" s="247"/>
      <c r="F228" s="247">
        <f t="shared" si="3"/>
        <v>5</v>
      </c>
    </row>
    <row r="229" s="101" customFormat="1" ht="25.05" customHeight="1" spans="1:6">
      <c r="A229" s="266">
        <v>2013815</v>
      </c>
      <c r="B229" s="267" t="s">
        <v>232</v>
      </c>
      <c r="C229" s="268">
        <v>40</v>
      </c>
      <c r="D229" s="247"/>
      <c r="E229" s="247"/>
      <c r="F229" s="247">
        <f t="shared" si="3"/>
        <v>40</v>
      </c>
    </row>
    <row r="230" s="101" customFormat="1" ht="25.05" customHeight="1" spans="1:6">
      <c r="A230" s="266">
        <v>2013816</v>
      </c>
      <c r="B230" s="267" t="s">
        <v>233</v>
      </c>
      <c r="C230" s="268">
        <v>260</v>
      </c>
      <c r="D230" s="247"/>
      <c r="E230" s="247"/>
      <c r="F230" s="247">
        <f t="shared" si="3"/>
        <v>260</v>
      </c>
    </row>
    <row r="231" s="101" customFormat="1" ht="25.05" customHeight="1" spans="1:6">
      <c r="A231" s="266">
        <v>2013850</v>
      </c>
      <c r="B231" s="267" t="s">
        <v>120</v>
      </c>
      <c r="C231" s="268">
        <v>0</v>
      </c>
      <c r="D231" s="247"/>
      <c r="E231" s="247"/>
      <c r="F231" s="247">
        <f t="shared" si="3"/>
        <v>0</v>
      </c>
    </row>
    <row r="232" s="101" customFormat="1" ht="25.05" customHeight="1" spans="1:6">
      <c r="A232" s="266">
        <v>2013899</v>
      </c>
      <c r="B232" s="267" t="s">
        <v>234</v>
      </c>
      <c r="C232" s="268">
        <v>17</v>
      </c>
      <c r="D232" s="247"/>
      <c r="E232" s="247"/>
      <c r="F232" s="247">
        <f t="shared" si="3"/>
        <v>17</v>
      </c>
    </row>
    <row r="233" s="101" customFormat="1" ht="25.05" customHeight="1" spans="1:6">
      <c r="A233" s="266">
        <v>20199</v>
      </c>
      <c r="B233" s="267" t="s">
        <v>235</v>
      </c>
      <c r="C233" s="268">
        <v>0</v>
      </c>
      <c r="D233" s="247"/>
      <c r="E233" s="247"/>
      <c r="F233" s="247">
        <f t="shared" si="3"/>
        <v>0</v>
      </c>
    </row>
    <row r="234" s="101" customFormat="1" ht="25.05" customHeight="1" spans="1:6">
      <c r="A234" s="266">
        <v>2019901</v>
      </c>
      <c r="B234" s="267" t="s">
        <v>236</v>
      </c>
      <c r="C234" s="268">
        <v>0</v>
      </c>
      <c r="D234" s="247"/>
      <c r="E234" s="247"/>
      <c r="F234" s="247">
        <f t="shared" si="3"/>
        <v>0</v>
      </c>
    </row>
    <row r="235" s="101" customFormat="1" ht="25.05" customHeight="1" spans="1:6">
      <c r="A235" s="266">
        <v>2019999</v>
      </c>
      <c r="B235" s="267" t="s">
        <v>237</v>
      </c>
      <c r="C235" s="268">
        <v>0</v>
      </c>
      <c r="D235" s="247"/>
      <c r="E235" s="247"/>
      <c r="F235" s="247">
        <f t="shared" si="3"/>
        <v>0</v>
      </c>
    </row>
    <row r="236" s="101" customFormat="1" ht="25.05" customHeight="1" spans="1:6">
      <c r="A236" s="266">
        <v>202</v>
      </c>
      <c r="B236" s="267" t="s">
        <v>238</v>
      </c>
      <c r="C236" s="268">
        <v>0</v>
      </c>
      <c r="D236" s="247"/>
      <c r="E236" s="247"/>
      <c r="F236" s="247">
        <f t="shared" si="3"/>
        <v>0</v>
      </c>
    </row>
    <row r="237" s="101" customFormat="1" ht="25.05" customHeight="1" spans="1:6">
      <c r="A237" s="266">
        <v>20201</v>
      </c>
      <c r="B237" s="267" t="s">
        <v>239</v>
      </c>
      <c r="C237" s="268">
        <v>0</v>
      </c>
      <c r="D237" s="247"/>
      <c r="E237" s="247"/>
      <c r="F237" s="247">
        <f t="shared" si="3"/>
        <v>0</v>
      </c>
    </row>
    <row r="238" s="101" customFormat="1" ht="25.05" customHeight="1" spans="1:6">
      <c r="A238" s="266">
        <v>2020101</v>
      </c>
      <c r="B238" s="267" t="s">
        <v>111</v>
      </c>
      <c r="C238" s="268">
        <v>0</v>
      </c>
      <c r="D238" s="247"/>
      <c r="E238" s="247"/>
      <c r="F238" s="247">
        <f t="shared" si="3"/>
        <v>0</v>
      </c>
    </row>
    <row r="239" s="101" customFormat="1" ht="25.05" customHeight="1" spans="1:6">
      <c r="A239" s="266">
        <v>2020102</v>
      </c>
      <c r="B239" s="267" t="s">
        <v>112</v>
      </c>
      <c r="C239" s="268">
        <v>0</v>
      </c>
      <c r="D239" s="247"/>
      <c r="E239" s="247"/>
      <c r="F239" s="247">
        <f t="shared" si="3"/>
        <v>0</v>
      </c>
    </row>
    <row r="240" s="101" customFormat="1" ht="25.05" customHeight="1" spans="1:6">
      <c r="A240" s="266">
        <v>2020103</v>
      </c>
      <c r="B240" s="267" t="s">
        <v>113</v>
      </c>
      <c r="C240" s="268">
        <v>0</v>
      </c>
      <c r="D240" s="247"/>
      <c r="E240" s="247"/>
      <c r="F240" s="247">
        <f t="shared" si="3"/>
        <v>0</v>
      </c>
    </row>
    <row r="241" s="101" customFormat="1" ht="25.05" customHeight="1" spans="1:6">
      <c r="A241" s="266">
        <v>2020104</v>
      </c>
      <c r="B241" s="267" t="s">
        <v>206</v>
      </c>
      <c r="C241" s="268">
        <v>0</v>
      </c>
      <c r="D241" s="247"/>
      <c r="E241" s="247"/>
      <c r="F241" s="247">
        <f t="shared" si="3"/>
        <v>0</v>
      </c>
    </row>
    <row r="242" s="101" customFormat="1" ht="25.05" customHeight="1" spans="1:6">
      <c r="A242" s="266">
        <v>2020150</v>
      </c>
      <c r="B242" s="267" t="s">
        <v>120</v>
      </c>
      <c r="C242" s="268">
        <v>0</v>
      </c>
      <c r="D242" s="247"/>
      <c r="E242" s="247"/>
      <c r="F242" s="247">
        <f t="shared" si="3"/>
        <v>0</v>
      </c>
    </row>
    <row r="243" s="101" customFormat="1" ht="25.05" customHeight="1" spans="1:6">
      <c r="A243" s="266">
        <v>2020199</v>
      </c>
      <c r="B243" s="267" t="s">
        <v>240</v>
      </c>
      <c r="C243" s="268">
        <v>0</v>
      </c>
      <c r="D243" s="247"/>
      <c r="E243" s="247"/>
      <c r="F243" s="247">
        <f t="shared" si="3"/>
        <v>0</v>
      </c>
    </row>
    <row r="244" s="101" customFormat="1" ht="25.05" customHeight="1" spans="1:6">
      <c r="A244" s="266">
        <v>20202</v>
      </c>
      <c r="B244" s="267" t="s">
        <v>241</v>
      </c>
      <c r="C244" s="268">
        <v>0</v>
      </c>
      <c r="D244" s="247"/>
      <c r="E244" s="247"/>
      <c r="F244" s="247">
        <f t="shared" si="3"/>
        <v>0</v>
      </c>
    </row>
    <row r="245" s="101" customFormat="1" ht="25.05" customHeight="1" spans="1:6">
      <c r="A245" s="266">
        <v>2020201</v>
      </c>
      <c r="B245" s="267" t="s">
        <v>242</v>
      </c>
      <c r="C245" s="268">
        <v>0</v>
      </c>
      <c r="D245" s="247"/>
      <c r="E245" s="247"/>
      <c r="F245" s="247">
        <f t="shared" si="3"/>
        <v>0</v>
      </c>
    </row>
    <row r="246" s="101" customFormat="1" ht="25.05" customHeight="1" spans="1:6">
      <c r="A246" s="266">
        <v>2020202</v>
      </c>
      <c r="B246" s="267" t="s">
        <v>243</v>
      </c>
      <c r="C246" s="268">
        <v>0</v>
      </c>
      <c r="D246" s="247"/>
      <c r="E246" s="247"/>
      <c r="F246" s="247">
        <f t="shared" si="3"/>
        <v>0</v>
      </c>
    </row>
    <row r="247" s="101" customFormat="1" ht="25.05" customHeight="1" spans="1:6">
      <c r="A247" s="266">
        <v>20203</v>
      </c>
      <c r="B247" s="267" t="s">
        <v>244</v>
      </c>
      <c r="C247" s="268">
        <v>0</v>
      </c>
      <c r="D247" s="247"/>
      <c r="E247" s="247"/>
      <c r="F247" s="247">
        <f t="shared" si="3"/>
        <v>0</v>
      </c>
    </row>
    <row r="248" s="101" customFormat="1" ht="25.05" customHeight="1" spans="1:6">
      <c r="A248" s="266">
        <v>2020304</v>
      </c>
      <c r="B248" s="267" t="s">
        <v>245</v>
      </c>
      <c r="C248" s="268">
        <v>0</v>
      </c>
      <c r="D248" s="247"/>
      <c r="E248" s="247"/>
      <c r="F248" s="247">
        <f t="shared" si="3"/>
        <v>0</v>
      </c>
    </row>
    <row r="249" s="101" customFormat="1" ht="25.05" customHeight="1" spans="1:6">
      <c r="A249" s="266">
        <v>2020306</v>
      </c>
      <c r="B249" s="267" t="s">
        <v>246</v>
      </c>
      <c r="C249" s="268">
        <v>0</v>
      </c>
      <c r="D249" s="247"/>
      <c r="E249" s="247"/>
      <c r="F249" s="247">
        <f t="shared" si="3"/>
        <v>0</v>
      </c>
    </row>
    <row r="250" s="101" customFormat="1" ht="25.05" customHeight="1" spans="1:6">
      <c r="A250" s="266">
        <v>20204</v>
      </c>
      <c r="B250" s="267" t="s">
        <v>247</v>
      </c>
      <c r="C250" s="268">
        <v>0</v>
      </c>
      <c r="D250" s="247"/>
      <c r="E250" s="247"/>
      <c r="F250" s="247">
        <f t="shared" si="3"/>
        <v>0</v>
      </c>
    </row>
    <row r="251" s="101" customFormat="1" ht="25.05" customHeight="1" spans="1:6">
      <c r="A251" s="266">
        <v>2020401</v>
      </c>
      <c r="B251" s="267" t="s">
        <v>248</v>
      </c>
      <c r="C251" s="268">
        <v>0</v>
      </c>
      <c r="D251" s="247"/>
      <c r="E251" s="247"/>
      <c r="F251" s="247">
        <f t="shared" si="3"/>
        <v>0</v>
      </c>
    </row>
    <row r="252" s="101" customFormat="1" ht="25.05" customHeight="1" spans="1:6">
      <c r="A252" s="266">
        <v>2020402</v>
      </c>
      <c r="B252" s="267" t="s">
        <v>249</v>
      </c>
      <c r="C252" s="268">
        <v>0</v>
      </c>
      <c r="D252" s="247"/>
      <c r="E252" s="247"/>
      <c r="F252" s="247">
        <f t="shared" si="3"/>
        <v>0</v>
      </c>
    </row>
    <row r="253" s="101" customFormat="1" ht="25.05" customHeight="1" spans="1:6">
      <c r="A253" s="266">
        <v>2020403</v>
      </c>
      <c r="B253" s="267" t="s">
        <v>250</v>
      </c>
      <c r="C253" s="268">
        <v>0</v>
      </c>
      <c r="D253" s="247"/>
      <c r="E253" s="247"/>
      <c r="F253" s="247">
        <f t="shared" si="3"/>
        <v>0</v>
      </c>
    </row>
    <row r="254" s="101" customFormat="1" ht="25.05" customHeight="1" spans="1:6">
      <c r="A254" s="266">
        <v>2020404</v>
      </c>
      <c r="B254" s="267" t="s">
        <v>251</v>
      </c>
      <c r="C254" s="268">
        <v>0</v>
      </c>
      <c r="D254" s="247"/>
      <c r="E254" s="247"/>
      <c r="F254" s="247">
        <f t="shared" si="3"/>
        <v>0</v>
      </c>
    </row>
    <row r="255" s="101" customFormat="1" ht="25.05" customHeight="1" spans="1:6">
      <c r="A255" s="266">
        <v>2020499</v>
      </c>
      <c r="B255" s="267" t="s">
        <v>252</v>
      </c>
      <c r="C255" s="268">
        <v>0</v>
      </c>
      <c r="D255" s="247"/>
      <c r="E255" s="247"/>
      <c r="F255" s="247">
        <f t="shared" si="3"/>
        <v>0</v>
      </c>
    </row>
    <row r="256" s="101" customFormat="1" ht="25.05" customHeight="1" spans="1:6">
      <c r="A256" s="266">
        <v>20205</v>
      </c>
      <c r="B256" s="267" t="s">
        <v>253</v>
      </c>
      <c r="C256" s="268">
        <v>0</v>
      </c>
      <c r="D256" s="247"/>
      <c r="E256" s="247"/>
      <c r="F256" s="247">
        <f t="shared" si="3"/>
        <v>0</v>
      </c>
    </row>
    <row r="257" s="101" customFormat="1" ht="25.05" customHeight="1" spans="1:6">
      <c r="A257" s="266">
        <v>2020503</v>
      </c>
      <c r="B257" s="267" t="s">
        <v>254</v>
      </c>
      <c r="C257" s="268">
        <v>0</v>
      </c>
      <c r="D257" s="247"/>
      <c r="E257" s="247"/>
      <c r="F257" s="247">
        <f t="shared" si="3"/>
        <v>0</v>
      </c>
    </row>
    <row r="258" s="101" customFormat="1" ht="25.05" customHeight="1" spans="1:6">
      <c r="A258" s="266">
        <v>2020504</v>
      </c>
      <c r="B258" s="267" t="s">
        <v>255</v>
      </c>
      <c r="C258" s="268">
        <v>0</v>
      </c>
      <c r="D258" s="247"/>
      <c r="E258" s="247"/>
      <c r="F258" s="247">
        <f t="shared" si="3"/>
        <v>0</v>
      </c>
    </row>
    <row r="259" s="101" customFormat="1" ht="25.05" customHeight="1" spans="1:6">
      <c r="A259" s="266">
        <v>2020505</v>
      </c>
      <c r="B259" s="267" t="s">
        <v>256</v>
      </c>
      <c r="C259" s="268">
        <v>0</v>
      </c>
      <c r="D259" s="247"/>
      <c r="E259" s="247"/>
      <c r="F259" s="247">
        <f t="shared" si="3"/>
        <v>0</v>
      </c>
    </row>
    <row r="260" s="101" customFormat="1" ht="25.05" customHeight="1" spans="1:6">
      <c r="A260" s="266">
        <v>2020599</v>
      </c>
      <c r="B260" s="267" t="s">
        <v>257</v>
      </c>
      <c r="C260" s="268">
        <v>0</v>
      </c>
      <c r="D260" s="247"/>
      <c r="E260" s="247"/>
      <c r="F260" s="247">
        <f t="shared" si="3"/>
        <v>0</v>
      </c>
    </row>
    <row r="261" s="101" customFormat="1" ht="25.05" customHeight="1" spans="1:6">
      <c r="A261" s="266">
        <v>20206</v>
      </c>
      <c r="B261" s="267" t="s">
        <v>258</v>
      </c>
      <c r="C261" s="268">
        <v>0</v>
      </c>
      <c r="D261" s="247"/>
      <c r="E261" s="247"/>
      <c r="F261" s="247">
        <f t="shared" si="3"/>
        <v>0</v>
      </c>
    </row>
    <row r="262" s="101" customFormat="1" ht="25.05" customHeight="1" spans="1:6">
      <c r="A262" s="266">
        <v>2020601</v>
      </c>
      <c r="B262" s="267" t="s">
        <v>259</v>
      </c>
      <c r="C262" s="268">
        <v>0</v>
      </c>
      <c r="D262" s="247"/>
      <c r="E262" s="247"/>
      <c r="F262" s="247">
        <f t="shared" si="3"/>
        <v>0</v>
      </c>
    </row>
    <row r="263" s="101" customFormat="1" ht="25.05" customHeight="1" spans="1:6">
      <c r="A263" s="266">
        <v>20207</v>
      </c>
      <c r="B263" s="267" t="s">
        <v>260</v>
      </c>
      <c r="C263" s="268">
        <v>0</v>
      </c>
      <c r="D263" s="247"/>
      <c r="E263" s="247"/>
      <c r="F263" s="247">
        <f t="shared" ref="F263:F326" si="4">C263+D263+E263</f>
        <v>0</v>
      </c>
    </row>
    <row r="264" s="101" customFormat="1" ht="25.05" customHeight="1" spans="1:6">
      <c r="A264" s="266">
        <v>2020701</v>
      </c>
      <c r="B264" s="267" t="s">
        <v>261</v>
      </c>
      <c r="C264" s="268">
        <v>0</v>
      </c>
      <c r="D264" s="247"/>
      <c r="E264" s="247"/>
      <c r="F264" s="247">
        <f t="shared" si="4"/>
        <v>0</v>
      </c>
    </row>
    <row r="265" s="101" customFormat="1" ht="25.05" customHeight="1" spans="1:6">
      <c r="A265" s="266">
        <v>2020702</v>
      </c>
      <c r="B265" s="267" t="s">
        <v>262</v>
      </c>
      <c r="C265" s="268">
        <v>0</v>
      </c>
      <c r="D265" s="247"/>
      <c r="E265" s="247"/>
      <c r="F265" s="247">
        <f t="shared" si="4"/>
        <v>0</v>
      </c>
    </row>
    <row r="266" s="101" customFormat="1" ht="25.05" customHeight="1" spans="1:6">
      <c r="A266" s="266">
        <v>2020703</v>
      </c>
      <c r="B266" s="267" t="s">
        <v>263</v>
      </c>
      <c r="C266" s="268">
        <v>0</v>
      </c>
      <c r="D266" s="247"/>
      <c r="E266" s="247"/>
      <c r="F266" s="247">
        <f t="shared" si="4"/>
        <v>0</v>
      </c>
    </row>
    <row r="267" s="101" customFormat="1" ht="25.05" customHeight="1" spans="1:6">
      <c r="A267" s="266">
        <v>2020799</v>
      </c>
      <c r="B267" s="267" t="s">
        <v>264</v>
      </c>
      <c r="C267" s="268">
        <v>0</v>
      </c>
      <c r="D267" s="247"/>
      <c r="E267" s="247"/>
      <c r="F267" s="247">
        <f t="shared" si="4"/>
        <v>0</v>
      </c>
    </row>
    <row r="268" s="101" customFormat="1" ht="25.05" customHeight="1" spans="1:6">
      <c r="A268" s="266">
        <v>20208</v>
      </c>
      <c r="B268" s="267" t="s">
        <v>265</v>
      </c>
      <c r="C268" s="268">
        <v>0</v>
      </c>
      <c r="D268" s="247"/>
      <c r="E268" s="247"/>
      <c r="F268" s="247">
        <f t="shared" si="4"/>
        <v>0</v>
      </c>
    </row>
    <row r="269" s="101" customFormat="1" ht="25.05" customHeight="1" spans="1:6">
      <c r="A269" s="266">
        <v>2020801</v>
      </c>
      <c r="B269" s="267" t="s">
        <v>111</v>
      </c>
      <c r="C269" s="268">
        <v>0</v>
      </c>
      <c r="D269" s="247"/>
      <c r="E269" s="247"/>
      <c r="F269" s="247">
        <f t="shared" si="4"/>
        <v>0</v>
      </c>
    </row>
    <row r="270" s="101" customFormat="1" ht="25.05" customHeight="1" spans="1:6">
      <c r="A270" s="266">
        <v>2020802</v>
      </c>
      <c r="B270" s="267" t="s">
        <v>112</v>
      </c>
      <c r="C270" s="268">
        <v>0</v>
      </c>
      <c r="D270" s="247"/>
      <c r="E270" s="247"/>
      <c r="F270" s="247">
        <f t="shared" si="4"/>
        <v>0</v>
      </c>
    </row>
    <row r="271" s="101" customFormat="1" ht="25.05" customHeight="1" spans="1:6">
      <c r="A271" s="266">
        <v>2020803</v>
      </c>
      <c r="B271" s="267" t="s">
        <v>113</v>
      </c>
      <c r="C271" s="268">
        <v>0</v>
      </c>
      <c r="D271" s="247"/>
      <c r="E271" s="247"/>
      <c r="F271" s="247">
        <f t="shared" si="4"/>
        <v>0</v>
      </c>
    </row>
    <row r="272" s="101" customFormat="1" ht="25.05" customHeight="1" spans="1:6">
      <c r="A272" s="266">
        <v>2020850</v>
      </c>
      <c r="B272" s="267" t="s">
        <v>120</v>
      </c>
      <c r="C272" s="268">
        <v>0</v>
      </c>
      <c r="D272" s="247"/>
      <c r="E272" s="247"/>
      <c r="F272" s="247">
        <f t="shared" si="4"/>
        <v>0</v>
      </c>
    </row>
    <row r="273" s="101" customFormat="1" ht="25.05" customHeight="1" spans="1:6">
      <c r="A273" s="266">
        <v>2020899</v>
      </c>
      <c r="B273" s="267" t="s">
        <v>266</v>
      </c>
      <c r="C273" s="268">
        <v>0</v>
      </c>
      <c r="D273" s="247"/>
      <c r="E273" s="247"/>
      <c r="F273" s="247">
        <f t="shared" si="4"/>
        <v>0</v>
      </c>
    </row>
    <row r="274" s="101" customFormat="1" ht="25.05" customHeight="1" spans="1:6">
      <c r="A274" s="266">
        <v>20299</v>
      </c>
      <c r="B274" s="267" t="s">
        <v>267</v>
      </c>
      <c r="C274" s="268">
        <v>0</v>
      </c>
      <c r="D274" s="247"/>
      <c r="E274" s="247"/>
      <c r="F274" s="247">
        <f t="shared" si="4"/>
        <v>0</v>
      </c>
    </row>
    <row r="275" s="101" customFormat="1" ht="25.05" customHeight="1" spans="1:6">
      <c r="A275" s="266">
        <v>2029999</v>
      </c>
      <c r="B275" s="267" t="s">
        <v>268</v>
      </c>
      <c r="C275" s="268">
        <v>0</v>
      </c>
      <c r="D275" s="247"/>
      <c r="E275" s="247"/>
      <c r="F275" s="247">
        <f t="shared" si="4"/>
        <v>0</v>
      </c>
    </row>
    <row r="276" s="101" customFormat="1" ht="25.05" customHeight="1" spans="1:6">
      <c r="A276" s="266">
        <v>203</v>
      </c>
      <c r="B276" s="267" t="s">
        <v>269</v>
      </c>
      <c r="C276" s="268">
        <v>171</v>
      </c>
      <c r="D276" s="247"/>
      <c r="E276" s="247"/>
      <c r="F276" s="247">
        <f t="shared" si="4"/>
        <v>171</v>
      </c>
    </row>
    <row r="277" s="101" customFormat="1" ht="25.05" customHeight="1" spans="1:6">
      <c r="A277" s="266">
        <v>20301</v>
      </c>
      <c r="B277" s="267" t="s">
        <v>270</v>
      </c>
      <c r="C277" s="268">
        <v>0</v>
      </c>
      <c r="D277" s="247"/>
      <c r="E277" s="247"/>
      <c r="F277" s="247">
        <f t="shared" si="4"/>
        <v>0</v>
      </c>
    </row>
    <row r="278" s="101" customFormat="1" ht="25.05" customHeight="1" spans="1:6">
      <c r="A278" s="266">
        <v>2030101</v>
      </c>
      <c r="B278" s="267" t="s">
        <v>271</v>
      </c>
      <c r="C278" s="268">
        <v>0</v>
      </c>
      <c r="D278" s="247"/>
      <c r="E278" s="247"/>
      <c r="F278" s="247">
        <f t="shared" si="4"/>
        <v>0</v>
      </c>
    </row>
    <row r="279" s="101" customFormat="1" ht="25.05" customHeight="1" spans="1:6">
      <c r="A279" s="266">
        <v>2030102</v>
      </c>
      <c r="B279" s="267" t="s">
        <v>272</v>
      </c>
      <c r="C279" s="268">
        <v>0</v>
      </c>
      <c r="D279" s="247"/>
      <c r="E279" s="247"/>
      <c r="F279" s="247">
        <f t="shared" si="4"/>
        <v>0</v>
      </c>
    </row>
    <row r="280" s="101" customFormat="1" ht="25.05" customHeight="1" spans="1:6">
      <c r="A280" s="266">
        <v>2030199</v>
      </c>
      <c r="B280" s="267" t="s">
        <v>273</v>
      </c>
      <c r="C280" s="268">
        <v>0</v>
      </c>
      <c r="D280" s="247"/>
      <c r="E280" s="247"/>
      <c r="F280" s="247">
        <f t="shared" si="4"/>
        <v>0</v>
      </c>
    </row>
    <row r="281" s="101" customFormat="1" ht="25.05" customHeight="1" spans="1:6">
      <c r="A281" s="266">
        <v>20304</v>
      </c>
      <c r="B281" s="267" t="s">
        <v>274</v>
      </c>
      <c r="C281" s="268">
        <v>0</v>
      </c>
      <c r="D281" s="247"/>
      <c r="E281" s="247"/>
      <c r="F281" s="247">
        <f t="shared" si="4"/>
        <v>0</v>
      </c>
    </row>
    <row r="282" s="101" customFormat="1" ht="25.05" customHeight="1" spans="1:6">
      <c r="A282" s="266">
        <v>2030401</v>
      </c>
      <c r="B282" s="267" t="s">
        <v>275</v>
      </c>
      <c r="C282" s="268">
        <v>0</v>
      </c>
      <c r="D282" s="247"/>
      <c r="E282" s="247"/>
      <c r="F282" s="247">
        <f t="shared" si="4"/>
        <v>0</v>
      </c>
    </row>
    <row r="283" s="101" customFormat="1" ht="25.05" customHeight="1" spans="1:6">
      <c r="A283" s="266">
        <v>20305</v>
      </c>
      <c r="B283" s="267" t="s">
        <v>276</v>
      </c>
      <c r="C283" s="268">
        <v>0</v>
      </c>
      <c r="D283" s="247"/>
      <c r="E283" s="247"/>
      <c r="F283" s="247">
        <f t="shared" si="4"/>
        <v>0</v>
      </c>
    </row>
    <row r="284" s="101" customFormat="1" ht="25.05" customHeight="1" spans="1:6">
      <c r="A284" s="266">
        <v>2030501</v>
      </c>
      <c r="B284" s="267" t="s">
        <v>277</v>
      </c>
      <c r="C284" s="268">
        <v>0</v>
      </c>
      <c r="D284" s="247"/>
      <c r="E284" s="247"/>
      <c r="F284" s="247">
        <f t="shared" si="4"/>
        <v>0</v>
      </c>
    </row>
    <row r="285" s="101" customFormat="1" ht="25.05" customHeight="1" spans="1:6">
      <c r="A285" s="266">
        <v>20306</v>
      </c>
      <c r="B285" s="267" t="s">
        <v>278</v>
      </c>
      <c r="C285" s="268">
        <v>171</v>
      </c>
      <c r="D285" s="247"/>
      <c r="E285" s="247"/>
      <c r="F285" s="247">
        <f t="shared" si="4"/>
        <v>171</v>
      </c>
    </row>
    <row r="286" s="101" customFormat="1" ht="25.05" customHeight="1" spans="1:6">
      <c r="A286" s="266">
        <v>2030601</v>
      </c>
      <c r="B286" s="267" t="s">
        <v>279</v>
      </c>
      <c r="C286" s="268">
        <v>0</v>
      </c>
      <c r="D286" s="247"/>
      <c r="E286" s="247"/>
      <c r="F286" s="247">
        <f t="shared" si="4"/>
        <v>0</v>
      </c>
    </row>
    <row r="287" s="101" customFormat="1" ht="25.05" customHeight="1" spans="1:6">
      <c r="A287" s="266">
        <v>2030602</v>
      </c>
      <c r="B287" s="267" t="s">
        <v>280</v>
      </c>
      <c r="C287" s="268">
        <v>0</v>
      </c>
      <c r="D287" s="247"/>
      <c r="E287" s="247"/>
      <c r="F287" s="247">
        <f t="shared" si="4"/>
        <v>0</v>
      </c>
    </row>
    <row r="288" s="101" customFormat="1" ht="25.05" customHeight="1" spans="1:6">
      <c r="A288" s="266">
        <v>2030603</v>
      </c>
      <c r="B288" s="267" t="s">
        <v>281</v>
      </c>
      <c r="C288" s="268">
        <v>0</v>
      </c>
      <c r="D288" s="247"/>
      <c r="E288" s="247"/>
      <c r="F288" s="247">
        <f t="shared" si="4"/>
        <v>0</v>
      </c>
    </row>
    <row r="289" s="101" customFormat="1" ht="25.05" customHeight="1" spans="1:6">
      <c r="A289" s="266">
        <v>2030604</v>
      </c>
      <c r="B289" s="267" t="s">
        <v>282</v>
      </c>
      <c r="C289" s="268">
        <v>0</v>
      </c>
      <c r="D289" s="247"/>
      <c r="E289" s="247"/>
      <c r="F289" s="247">
        <f t="shared" si="4"/>
        <v>0</v>
      </c>
    </row>
    <row r="290" s="101" customFormat="1" ht="25.05" customHeight="1" spans="1:6">
      <c r="A290" s="266">
        <v>2030607</v>
      </c>
      <c r="B290" s="267" t="s">
        <v>283</v>
      </c>
      <c r="C290" s="268">
        <v>161</v>
      </c>
      <c r="D290" s="247"/>
      <c r="E290" s="247"/>
      <c r="F290" s="247">
        <f t="shared" si="4"/>
        <v>161</v>
      </c>
    </row>
    <row r="291" s="101" customFormat="1" ht="25.05" customHeight="1" spans="1:6">
      <c r="A291" s="266">
        <v>2030608</v>
      </c>
      <c r="B291" s="267" t="s">
        <v>284</v>
      </c>
      <c r="C291" s="268">
        <v>0</v>
      </c>
      <c r="D291" s="247"/>
      <c r="E291" s="247"/>
      <c r="F291" s="247">
        <f t="shared" si="4"/>
        <v>0</v>
      </c>
    </row>
    <row r="292" s="101" customFormat="1" ht="25.05" customHeight="1" spans="1:6">
      <c r="A292" s="266">
        <v>2030699</v>
      </c>
      <c r="B292" s="267" t="s">
        <v>285</v>
      </c>
      <c r="C292" s="268">
        <v>10</v>
      </c>
      <c r="D292" s="247"/>
      <c r="E292" s="247"/>
      <c r="F292" s="247">
        <f t="shared" si="4"/>
        <v>10</v>
      </c>
    </row>
    <row r="293" s="101" customFormat="1" ht="25.05" customHeight="1" spans="1:6">
      <c r="A293" s="266">
        <v>20399</v>
      </c>
      <c r="B293" s="267" t="s">
        <v>286</v>
      </c>
      <c r="C293" s="268">
        <v>0</v>
      </c>
      <c r="D293" s="247"/>
      <c r="E293" s="247"/>
      <c r="F293" s="247">
        <f t="shared" si="4"/>
        <v>0</v>
      </c>
    </row>
    <row r="294" s="101" customFormat="1" ht="25.05" customHeight="1" spans="1:6">
      <c r="A294" s="266">
        <v>2039999</v>
      </c>
      <c r="B294" s="267" t="s">
        <v>287</v>
      </c>
      <c r="C294" s="268">
        <v>0</v>
      </c>
      <c r="D294" s="247"/>
      <c r="E294" s="247"/>
      <c r="F294" s="247">
        <f t="shared" si="4"/>
        <v>0</v>
      </c>
    </row>
    <row r="295" s="101" customFormat="1" ht="25.05" customHeight="1" spans="1:6">
      <c r="A295" s="266">
        <v>204</v>
      </c>
      <c r="B295" s="267" t="s">
        <v>288</v>
      </c>
      <c r="C295" s="268">
        <v>13744.30128</v>
      </c>
      <c r="D295" s="247"/>
      <c r="E295" s="247"/>
      <c r="F295" s="247">
        <f t="shared" si="4"/>
        <v>13744.30128</v>
      </c>
    </row>
    <row r="296" s="101" customFormat="1" ht="25.05" customHeight="1" spans="1:6">
      <c r="A296" s="266">
        <v>20401</v>
      </c>
      <c r="B296" s="267" t="s">
        <v>289</v>
      </c>
      <c r="C296" s="268">
        <v>45</v>
      </c>
      <c r="D296" s="247"/>
      <c r="E296" s="247"/>
      <c r="F296" s="247">
        <f t="shared" si="4"/>
        <v>45</v>
      </c>
    </row>
    <row r="297" s="101" customFormat="1" ht="25.05" customHeight="1" spans="1:6">
      <c r="A297" s="266">
        <v>2040101</v>
      </c>
      <c r="B297" s="267" t="s">
        <v>290</v>
      </c>
      <c r="C297" s="268">
        <v>45</v>
      </c>
      <c r="D297" s="247"/>
      <c r="E297" s="247"/>
      <c r="F297" s="247">
        <f t="shared" si="4"/>
        <v>45</v>
      </c>
    </row>
    <row r="298" s="101" customFormat="1" ht="25.05" customHeight="1" spans="1:6">
      <c r="A298" s="266">
        <v>2040199</v>
      </c>
      <c r="B298" s="267" t="s">
        <v>291</v>
      </c>
      <c r="C298" s="268">
        <v>0</v>
      </c>
      <c r="D298" s="247"/>
      <c r="E298" s="247"/>
      <c r="F298" s="247">
        <f t="shared" si="4"/>
        <v>0</v>
      </c>
    </row>
    <row r="299" s="101" customFormat="1" ht="25.05" customHeight="1" spans="1:6">
      <c r="A299" s="266">
        <v>20402</v>
      </c>
      <c r="B299" s="267" t="s">
        <v>292</v>
      </c>
      <c r="C299" s="268">
        <v>11026.52438</v>
      </c>
      <c r="D299" s="247"/>
      <c r="E299" s="247"/>
      <c r="F299" s="247">
        <f t="shared" si="4"/>
        <v>11026.52438</v>
      </c>
    </row>
    <row r="300" s="101" customFormat="1" ht="25.05" customHeight="1" spans="1:6">
      <c r="A300" s="266">
        <v>2040201</v>
      </c>
      <c r="B300" s="267" t="s">
        <v>111</v>
      </c>
      <c r="C300" s="268">
        <v>7969.05038</v>
      </c>
      <c r="D300" s="247"/>
      <c r="E300" s="247"/>
      <c r="F300" s="247">
        <f t="shared" si="4"/>
        <v>7969.05038</v>
      </c>
    </row>
    <row r="301" s="101" customFormat="1" ht="25.05" customHeight="1" spans="1:6">
      <c r="A301" s="266">
        <v>2040202</v>
      </c>
      <c r="B301" s="267" t="s">
        <v>112</v>
      </c>
      <c r="C301" s="268">
        <v>1011.174</v>
      </c>
      <c r="D301" s="247"/>
      <c r="E301" s="247"/>
      <c r="F301" s="247">
        <f t="shared" si="4"/>
        <v>1011.174</v>
      </c>
    </row>
    <row r="302" s="101" customFormat="1" ht="25.05" customHeight="1" spans="1:6">
      <c r="A302" s="266">
        <v>2040203</v>
      </c>
      <c r="B302" s="267" t="s">
        <v>113</v>
      </c>
      <c r="C302" s="268">
        <v>0</v>
      </c>
      <c r="D302" s="247"/>
      <c r="E302" s="247"/>
      <c r="F302" s="247">
        <f t="shared" si="4"/>
        <v>0</v>
      </c>
    </row>
    <row r="303" s="101" customFormat="1" ht="25.05" customHeight="1" spans="1:6">
      <c r="A303" s="266">
        <v>2040219</v>
      </c>
      <c r="B303" s="267" t="s">
        <v>152</v>
      </c>
      <c r="C303" s="268">
        <v>12</v>
      </c>
      <c r="D303" s="247"/>
      <c r="E303" s="247"/>
      <c r="F303" s="247">
        <f t="shared" si="4"/>
        <v>12</v>
      </c>
    </row>
    <row r="304" s="101" customFormat="1" ht="25.05" customHeight="1" spans="1:6">
      <c r="A304" s="266">
        <v>2040220</v>
      </c>
      <c r="B304" s="267" t="s">
        <v>293</v>
      </c>
      <c r="C304" s="268">
        <v>450</v>
      </c>
      <c r="D304" s="247"/>
      <c r="E304" s="247"/>
      <c r="F304" s="247">
        <f t="shared" si="4"/>
        <v>450</v>
      </c>
    </row>
    <row r="305" s="101" customFormat="1" ht="25.05" customHeight="1" spans="1:6">
      <c r="A305" s="266">
        <v>2040221</v>
      </c>
      <c r="B305" s="267" t="s">
        <v>294</v>
      </c>
      <c r="C305" s="268">
        <v>405.3</v>
      </c>
      <c r="D305" s="247"/>
      <c r="E305" s="247"/>
      <c r="F305" s="247">
        <f t="shared" si="4"/>
        <v>405.3</v>
      </c>
    </row>
    <row r="306" s="101" customFormat="1" ht="25.05" customHeight="1" spans="1:6">
      <c r="A306" s="266">
        <v>2040222</v>
      </c>
      <c r="B306" s="267" t="s">
        <v>295</v>
      </c>
      <c r="C306" s="268">
        <v>0</v>
      </c>
      <c r="D306" s="247"/>
      <c r="E306" s="247"/>
      <c r="F306" s="247">
        <f t="shared" si="4"/>
        <v>0</v>
      </c>
    </row>
    <row r="307" s="101" customFormat="1" ht="25.05" customHeight="1" spans="1:6">
      <c r="A307" s="266">
        <v>2040223</v>
      </c>
      <c r="B307" s="267" t="s">
        <v>296</v>
      </c>
      <c r="C307" s="268">
        <v>0</v>
      </c>
      <c r="D307" s="247"/>
      <c r="E307" s="247"/>
      <c r="F307" s="247">
        <f t="shared" si="4"/>
        <v>0</v>
      </c>
    </row>
    <row r="308" s="101" customFormat="1" ht="25.05" customHeight="1" spans="1:6">
      <c r="A308" s="266">
        <v>2040250</v>
      </c>
      <c r="B308" s="267" t="s">
        <v>120</v>
      </c>
      <c r="C308" s="268">
        <v>0</v>
      </c>
      <c r="D308" s="247"/>
      <c r="E308" s="247"/>
      <c r="F308" s="247">
        <f t="shared" si="4"/>
        <v>0</v>
      </c>
    </row>
    <row r="309" s="101" customFormat="1" ht="25.05" customHeight="1" spans="1:6">
      <c r="A309" s="266">
        <v>2040299</v>
      </c>
      <c r="B309" s="267" t="s">
        <v>297</v>
      </c>
      <c r="C309" s="268">
        <v>1179</v>
      </c>
      <c r="D309" s="247"/>
      <c r="E309" s="247"/>
      <c r="F309" s="247">
        <f t="shared" si="4"/>
        <v>1179</v>
      </c>
    </row>
    <row r="310" s="101" customFormat="1" ht="25.05" customHeight="1" spans="1:6">
      <c r="A310" s="266">
        <v>20403</v>
      </c>
      <c r="B310" s="267" t="s">
        <v>298</v>
      </c>
      <c r="C310" s="268">
        <v>0</v>
      </c>
      <c r="D310" s="247"/>
      <c r="E310" s="247"/>
      <c r="F310" s="247">
        <f t="shared" si="4"/>
        <v>0</v>
      </c>
    </row>
    <row r="311" s="101" customFormat="1" ht="25.05" customHeight="1" spans="1:6">
      <c r="A311" s="266">
        <v>2040301</v>
      </c>
      <c r="B311" s="267" t="s">
        <v>111</v>
      </c>
      <c r="C311" s="268">
        <v>0</v>
      </c>
      <c r="D311" s="247"/>
      <c r="E311" s="247"/>
      <c r="F311" s="247">
        <f t="shared" si="4"/>
        <v>0</v>
      </c>
    </row>
    <row r="312" s="101" customFormat="1" ht="25.05" customHeight="1" spans="1:6">
      <c r="A312" s="266">
        <v>2040302</v>
      </c>
      <c r="B312" s="267" t="s">
        <v>112</v>
      </c>
      <c r="C312" s="268">
        <v>0</v>
      </c>
      <c r="D312" s="247"/>
      <c r="E312" s="247"/>
      <c r="F312" s="247">
        <f t="shared" si="4"/>
        <v>0</v>
      </c>
    </row>
    <row r="313" s="101" customFormat="1" ht="25.05" customHeight="1" spans="1:6">
      <c r="A313" s="266">
        <v>2040303</v>
      </c>
      <c r="B313" s="267" t="s">
        <v>113</v>
      </c>
      <c r="C313" s="268">
        <v>0</v>
      </c>
      <c r="D313" s="247"/>
      <c r="E313" s="247"/>
      <c r="F313" s="247">
        <f t="shared" si="4"/>
        <v>0</v>
      </c>
    </row>
    <row r="314" s="101" customFormat="1" ht="25.05" customHeight="1" spans="1:6">
      <c r="A314" s="266">
        <v>2040304</v>
      </c>
      <c r="B314" s="267" t="s">
        <v>299</v>
      </c>
      <c r="C314" s="268">
        <v>0</v>
      </c>
      <c r="D314" s="247"/>
      <c r="E314" s="247"/>
      <c r="F314" s="247">
        <f t="shared" si="4"/>
        <v>0</v>
      </c>
    </row>
    <row r="315" s="101" customFormat="1" ht="25.05" customHeight="1" spans="1:6">
      <c r="A315" s="266">
        <v>2040350</v>
      </c>
      <c r="B315" s="267" t="s">
        <v>120</v>
      </c>
      <c r="C315" s="268">
        <v>0</v>
      </c>
      <c r="D315" s="247"/>
      <c r="E315" s="247"/>
      <c r="F315" s="247">
        <f t="shared" si="4"/>
        <v>0</v>
      </c>
    </row>
    <row r="316" s="101" customFormat="1" ht="25.05" customHeight="1" spans="1:6">
      <c r="A316" s="266">
        <v>2040399</v>
      </c>
      <c r="B316" s="267" t="s">
        <v>300</v>
      </c>
      <c r="C316" s="268">
        <v>0</v>
      </c>
      <c r="D316" s="247"/>
      <c r="E316" s="247"/>
      <c r="F316" s="247">
        <f t="shared" si="4"/>
        <v>0</v>
      </c>
    </row>
    <row r="317" s="101" customFormat="1" ht="25.05" customHeight="1" spans="1:6">
      <c r="A317" s="266">
        <v>20404</v>
      </c>
      <c r="B317" s="267" t="s">
        <v>301</v>
      </c>
      <c r="C317" s="268">
        <v>0</v>
      </c>
      <c r="D317" s="247"/>
      <c r="E317" s="247"/>
      <c r="F317" s="247">
        <f t="shared" si="4"/>
        <v>0</v>
      </c>
    </row>
    <row r="318" s="101" customFormat="1" ht="25.05" customHeight="1" spans="1:6">
      <c r="A318" s="266">
        <v>2040401</v>
      </c>
      <c r="B318" s="267" t="s">
        <v>111</v>
      </c>
      <c r="C318" s="268">
        <v>0</v>
      </c>
      <c r="D318" s="247"/>
      <c r="E318" s="247"/>
      <c r="F318" s="247">
        <f t="shared" si="4"/>
        <v>0</v>
      </c>
    </row>
    <row r="319" s="101" customFormat="1" ht="25.05" customHeight="1" spans="1:6">
      <c r="A319" s="266">
        <v>2040402</v>
      </c>
      <c r="B319" s="267" t="s">
        <v>112</v>
      </c>
      <c r="C319" s="268">
        <v>0</v>
      </c>
      <c r="D319" s="247"/>
      <c r="E319" s="247"/>
      <c r="F319" s="247">
        <f t="shared" si="4"/>
        <v>0</v>
      </c>
    </row>
    <row r="320" s="101" customFormat="1" ht="25.05" customHeight="1" spans="1:6">
      <c r="A320" s="266">
        <v>2040403</v>
      </c>
      <c r="B320" s="267" t="s">
        <v>113</v>
      </c>
      <c r="C320" s="268">
        <v>0</v>
      </c>
      <c r="D320" s="247"/>
      <c r="E320" s="247"/>
      <c r="F320" s="247">
        <f t="shared" si="4"/>
        <v>0</v>
      </c>
    </row>
    <row r="321" s="101" customFormat="1" ht="25.05" customHeight="1" spans="1:6">
      <c r="A321" s="266">
        <v>2040409</v>
      </c>
      <c r="B321" s="267" t="s">
        <v>302</v>
      </c>
      <c r="C321" s="268">
        <v>0</v>
      </c>
      <c r="D321" s="247"/>
      <c r="E321" s="247"/>
      <c r="F321" s="247">
        <f t="shared" si="4"/>
        <v>0</v>
      </c>
    </row>
    <row r="322" s="101" customFormat="1" ht="25.05" customHeight="1" spans="1:6">
      <c r="A322" s="266">
        <v>2040410</v>
      </c>
      <c r="B322" s="267" t="s">
        <v>303</v>
      </c>
      <c r="C322" s="268">
        <v>0</v>
      </c>
      <c r="D322" s="247"/>
      <c r="E322" s="247"/>
      <c r="F322" s="247">
        <f t="shared" si="4"/>
        <v>0</v>
      </c>
    </row>
    <row r="323" s="101" customFormat="1" ht="25.05" customHeight="1" spans="1:6">
      <c r="A323" s="266">
        <v>2040450</v>
      </c>
      <c r="B323" s="267" t="s">
        <v>120</v>
      </c>
      <c r="C323" s="268">
        <v>0</v>
      </c>
      <c r="D323" s="247"/>
      <c r="E323" s="247"/>
      <c r="F323" s="247">
        <f t="shared" si="4"/>
        <v>0</v>
      </c>
    </row>
    <row r="324" s="101" customFormat="1" ht="25.05" customHeight="1" spans="1:6">
      <c r="A324" s="266">
        <v>2040499</v>
      </c>
      <c r="B324" s="267" t="s">
        <v>304</v>
      </c>
      <c r="C324" s="268">
        <v>0</v>
      </c>
      <c r="D324" s="247"/>
      <c r="E324" s="247"/>
      <c r="F324" s="247">
        <f t="shared" si="4"/>
        <v>0</v>
      </c>
    </row>
    <row r="325" s="101" customFormat="1" ht="25.05" customHeight="1" spans="1:6">
      <c r="A325" s="266">
        <v>20405</v>
      </c>
      <c r="B325" s="267" t="s">
        <v>305</v>
      </c>
      <c r="C325" s="268">
        <v>0</v>
      </c>
      <c r="D325" s="247"/>
      <c r="E325" s="247"/>
      <c r="F325" s="247">
        <f t="shared" si="4"/>
        <v>0</v>
      </c>
    </row>
    <row r="326" s="101" customFormat="1" ht="25.05" customHeight="1" spans="1:6">
      <c r="A326" s="266">
        <v>2040501</v>
      </c>
      <c r="B326" s="267" t="s">
        <v>111</v>
      </c>
      <c r="C326" s="268">
        <v>0</v>
      </c>
      <c r="D326" s="247"/>
      <c r="E326" s="247"/>
      <c r="F326" s="247">
        <f t="shared" si="4"/>
        <v>0</v>
      </c>
    </row>
    <row r="327" s="101" customFormat="1" ht="25.05" customHeight="1" spans="1:6">
      <c r="A327" s="266">
        <v>2040502</v>
      </c>
      <c r="B327" s="267" t="s">
        <v>112</v>
      </c>
      <c r="C327" s="268">
        <v>0</v>
      </c>
      <c r="D327" s="247"/>
      <c r="E327" s="247"/>
      <c r="F327" s="247">
        <f t="shared" ref="F327:F390" si="5">C327+D327+E327</f>
        <v>0</v>
      </c>
    </row>
    <row r="328" s="101" customFormat="1" ht="25.05" customHeight="1" spans="1:6">
      <c r="A328" s="266">
        <v>2040503</v>
      </c>
      <c r="B328" s="267" t="s">
        <v>113</v>
      </c>
      <c r="C328" s="268">
        <v>0</v>
      </c>
      <c r="D328" s="247"/>
      <c r="E328" s="247"/>
      <c r="F328" s="247">
        <f t="shared" si="5"/>
        <v>0</v>
      </c>
    </row>
    <row r="329" s="101" customFormat="1" ht="25.05" customHeight="1" spans="1:6">
      <c r="A329" s="266">
        <v>2040504</v>
      </c>
      <c r="B329" s="267" t="s">
        <v>306</v>
      </c>
      <c r="C329" s="268">
        <v>0</v>
      </c>
      <c r="D329" s="247"/>
      <c r="E329" s="247"/>
      <c r="F329" s="247">
        <f t="shared" si="5"/>
        <v>0</v>
      </c>
    </row>
    <row r="330" s="101" customFormat="1" ht="25.05" customHeight="1" spans="1:6">
      <c r="A330" s="266">
        <v>2040505</v>
      </c>
      <c r="B330" s="267" t="s">
        <v>307</v>
      </c>
      <c r="C330" s="268">
        <v>0</v>
      </c>
      <c r="D330" s="247"/>
      <c r="E330" s="247"/>
      <c r="F330" s="247">
        <f t="shared" si="5"/>
        <v>0</v>
      </c>
    </row>
    <row r="331" s="101" customFormat="1" ht="25.05" customHeight="1" spans="1:6">
      <c r="A331" s="266">
        <v>2040506</v>
      </c>
      <c r="B331" s="267" t="s">
        <v>308</v>
      </c>
      <c r="C331" s="268">
        <v>0</v>
      </c>
      <c r="D331" s="247"/>
      <c r="E331" s="247"/>
      <c r="F331" s="247">
        <f t="shared" si="5"/>
        <v>0</v>
      </c>
    </row>
    <row r="332" s="101" customFormat="1" ht="25.05" customHeight="1" spans="1:6">
      <c r="A332" s="266">
        <v>2040550</v>
      </c>
      <c r="B332" s="267" t="s">
        <v>120</v>
      </c>
      <c r="C332" s="268">
        <v>0</v>
      </c>
      <c r="D332" s="247"/>
      <c r="E332" s="247"/>
      <c r="F332" s="247">
        <f t="shared" si="5"/>
        <v>0</v>
      </c>
    </row>
    <row r="333" s="101" customFormat="1" ht="25.05" customHeight="1" spans="1:6">
      <c r="A333" s="266">
        <v>2040599</v>
      </c>
      <c r="B333" s="267" t="s">
        <v>309</v>
      </c>
      <c r="C333" s="268">
        <v>0</v>
      </c>
      <c r="D333" s="247"/>
      <c r="E333" s="247"/>
      <c r="F333" s="247">
        <f t="shared" si="5"/>
        <v>0</v>
      </c>
    </row>
    <row r="334" s="101" customFormat="1" ht="25.05" customHeight="1" spans="1:6">
      <c r="A334" s="266">
        <v>20406</v>
      </c>
      <c r="B334" s="267" t="s">
        <v>310</v>
      </c>
      <c r="C334" s="268">
        <v>1104.6834</v>
      </c>
      <c r="D334" s="247"/>
      <c r="E334" s="247"/>
      <c r="F334" s="247">
        <f t="shared" si="5"/>
        <v>1104.6834</v>
      </c>
    </row>
    <row r="335" s="101" customFormat="1" ht="25.05" customHeight="1" spans="1:6">
      <c r="A335" s="266">
        <v>2040601</v>
      </c>
      <c r="B335" s="267" t="s">
        <v>111</v>
      </c>
      <c r="C335" s="268">
        <v>1104.6834</v>
      </c>
      <c r="D335" s="247"/>
      <c r="E335" s="247"/>
      <c r="F335" s="247">
        <f t="shared" si="5"/>
        <v>1104.6834</v>
      </c>
    </row>
    <row r="336" s="101" customFormat="1" ht="25.05" customHeight="1" spans="1:6">
      <c r="A336" s="266">
        <v>2040602</v>
      </c>
      <c r="B336" s="267" t="s">
        <v>112</v>
      </c>
      <c r="C336" s="268">
        <v>0</v>
      </c>
      <c r="D336" s="247"/>
      <c r="E336" s="247"/>
      <c r="F336" s="247">
        <f t="shared" si="5"/>
        <v>0</v>
      </c>
    </row>
    <row r="337" s="101" customFormat="1" ht="25.05" customHeight="1" spans="1:6">
      <c r="A337" s="266">
        <v>2040603</v>
      </c>
      <c r="B337" s="267" t="s">
        <v>113</v>
      </c>
      <c r="C337" s="268">
        <v>0</v>
      </c>
      <c r="D337" s="247"/>
      <c r="E337" s="247"/>
      <c r="F337" s="247">
        <f t="shared" si="5"/>
        <v>0</v>
      </c>
    </row>
    <row r="338" s="101" customFormat="1" ht="25.05" customHeight="1" spans="1:6">
      <c r="A338" s="266">
        <v>2040604</v>
      </c>
      <c r="B338" s="267" t="s">
        <v>311</v>
      </c>
      <c r="C338" s="268">
        <v>0</v>
      </c>
      <c r="D338" s="247"/>
      <c r="E338" s="247"/>
      <c r="F338" s="247">
        <f t="shared" si="5"/>
        <v>0</v>
      </c>
    </row>
    <row r="339" s="101" customFormat="1" ht="25.05" customHeight="1" spans="1:6">
      <c r="A339" s="266">
        <v>2040605</v>
      </c>
      <c r="B339" s="267" t="s">
        <v>312</v>
      </c>
      <c r="C339" s="268">
        <v>0</v>
      </c>
      <c r="D339" s="247"/>
      <c r="E339" s="247"/>
      <c r="F339" s="247">
        <f t="shared" si="5"/>
        <v>0</v>
      </c>
    </row>
    <row r="340" s="101" customFormat="1" ht="25.05" customHeight="1" spans="1:6">
      <c r="A340" s="266">
        <v>2040606</v>
      </c>
      <c r="B340" s="267" t="s">
        <v>313</v>
      </c>
      <c r="C340" s="268">
        <v>0</v>
      </c>
      <c r="D340" s="247"/>
      <c r="E340" s="247"/>
      <c r="F340" s="247">
        <f t="shared" si="5"/>
        <v>0</v>
      </c>
    </row>
    <row r="341" s="101" customFormat="1" ht="25.05" customHeight="1" spans="1:6">
      <c r="A341" s="266">
        <v>2040607</v>
      </c>
      <c r="B341" s="267" t="s">
        <v>314</v>
      </c>
      <c r="C341" s="268">
        <v>0</v>
      </c>
      <c r="D341" s="247"/>
      <c r="E341" s="247"/>
      <c r="F341" s="247">
        <f t="shared" si="5"/>
        <v>0</v>
      </c>
    </row>
    <row r="342" s="101" customFormat="1" ht="25.05" customHeight="1" spans="1:6">
      <c r="A342" s="266">
        <v>2040608</v>
      </c>
      <c r="B342" s="267" t="s">
        <v>315</v>
      </c>
      <c r="C342" s="268">
        <v>0</v>
      </c>
      <c r="D342" s="247"/>
      <c r="E342" s="247"/>
      <c r="F342" s="247">
        <f t="shared" si="5"/>
        <v>0</v>
      </c>
    </row>
    <row r="343" s="101" customFormat="1" ht="25.05" customHeight="1" spans="1:6">
      <c r="A343" s="266">
        <v>2040610</v>
      </c>
      <c r="B343" s="267" t="s">
        <v>316</v>
      </c>
      <c r="C343" s="268">
        <v>0</v>
      </c>
      <c r="D343" s="247"/>
      <c r="E343" s="247"/>
      <c r="F343" s="247">
        <f t="shared" si="5"/>
        <v>0</v>
      </c>
    </row>
    <row r="344" s="101" customFormat="1" ht="25.05" customHeight="1" spans="1:6">
      <c r="A344" s="266">
        <v>2040612</v>
      </c>
      <c r="B344" s="267" t="s">
        <v>317</v>
      </c>
      <c r="C344" s="268">
        <v>0</v>
      </c>
      <c r="D344" s="247"/>
      <c r="E344" s="247"/>
      <c r="F344" s="247">
        <f t="shared" si="5"/>
        <v>0</v>
      </c>
    </row>
    <row r="345" s="101" customFormat="1" ht="25.05" customHeight="1" spans="1:6">
      <c r="A345" s="266">
        <v>2040613</v>
      </c>
      <c r="B345" s="267" t="s">
        <v>152</v>
      </c>
      <c r="C345" s="268">
        <v>0</v>
      </c>
      <c r="D345" s="247"/>
      <c r="E345" s="247"/>
      <c r="F345" s="247">
        <f t="shared" si="5"/>
        <v>0</v>
      </c>
    </row>
    <row r="346" s="101" customFormat="1" ht="25.05" customHeight="1" spans="1:6">
      <c r="A346" s="266">
        <v>2040650</v>
      </c>
      <c r="B346" s="267" t="s">
        <v>120</v>
      </c>
      <c r="C346" s="268">
        <v>0</v>
      </c>
      <c r="D346" s="247"/>
      <c r="E346" s="247"/>
      <c r="F346" s="247">
        <f t="shared" si="5"/>
        <v>0</v>
      </c>
    </row>
    <row r="347" s="101" customFormat="1" ht="25.05" customHeight="1" spans="1:6">
      <c r="A347" s="266">
        <v>2040699</v>
      </c>
      <c r="B347" s="267" t="s">
        <v>318</v>
      </c>
      <c r="C347" s="268">
        <v>0</v>
      </c>
      <c r="D347" s="247"/>
      <c r="E347" s="247"/>
      <c r="F347" s="247">
        <f t="shared" si="5"/>
        <v>0</v>
      </c>
    </row>
    <row r="348" s="101" customFormat="1" ht="25.05" customHeight="1" spans="1:6">
      <c r="A348" s="266">
        <v>20407</v>
      </c>
      <c r="B348" s="267" t="s">
        <v>319</v>
      </c>
      <c r="C348" s="268">
        <v>0</v>
      </c>
      <c r="D348" s="247"/>
      <c r="E348" s="247"/>
      <c r="F348" s="247">
        <f t="shared" si="5"/>
        <v>0</v>
      </c>
    </row>
    <row r="349" s="101" customFormat="1" ht="25.05" customHeight="1" spans="1:6">
      <c r="A349" s="266">
        <v>2040701</v>
      </c>
      <c r="B349" s="267" t="s">
        <v>111</v>
      </c>
      <c r="C349" s="268">
        <v>0</v>
      </c>
      <c r="D349" s="247"/>
      <c r="E349" s="247"/>
      <c r="F349" s="247">
        <f t="shared" si="5"/>
        <v>0</v>
      </c>
    </row>
    <row r="350" s="101" customFormat="1" ht="25.05" customHeight="1" spans="1:6">
      <c r="A350" s="266">
        <v>2040702</v>
      </c>
      <c r="B350" s="267" t="s">
        <v>112</v>
      </c>
      <c r="C350" s="268">
        <v>0</v>
      </c>
      <c r="D350" s="247"/>
      <c r="E350" s="247"/>
      <c r="F350" s="247">
        <f t="shared" si="5"/>
        <v>0</v>
      </c>
    </row>
    <row r="351" s="101" customFormat="1" ht="25.05" customHeight="1" spans="1:6">
      <c r="A351" s="266">
        <v>2040703</v>
      </c>
      <c r="B351" s="267" t="s">
        <v>113</v>
      </c>
      <c r="C351" s="268">
        <v>0</v>
      </c>
      <c r="D351" s="247"/>
      <c r="E351" s="247"/>
      <c r="F351" s="247">
        <f t="shared" si="5"/>
        <v>0</v>
      </c>
    </row>
    <row r="352" s="101" customFormat="1" ht="25.05" customHeight="1" spans="1:6">
      <c r="A352" s="266">
        <v>2040704</v>
      </c>
      <c r="B352" s="267" t="s">
        <v>320</v>
      </c>
      <c r="C352" s="268">
        <v>0</v>
      </c>
      <c r="D352" s="247"/>
      <c r="E352" s="247"/>
      <c r="F352" s="247">
        <f t="shared" si="5"/>
        <v>0</v>
      </c>
    </row>
    <row r="353" s="101" customFormat="1" ht="25.05" customHeight="1" spans="1:6">
      <c r="A353" s="266">
        <v>2040705</v>
      </c>
      <c r="B353" s="267" t="s">
        <v>321</v>
      </c>
      <c r="C353" s="268">
        <v>0</v>
      </c>
      <c r="D353" s="247"/>
      <c r="E353" s="247"/>
      <c r="F353" s="247">
        <f t="shared" si="5"/>
        <v>0</v>
      </c>
    </row>
    <row r="354" s="101" customFormat="1" ht="25.05" customHeight="1" spans="1:6">
      <c r="A354" s="266">
        <v>2040706</v>
      </c>
      <c r="B354" s="267" t="s">
        <v>322</v>
      </c>
      <c r="C354" s="268">
        <v>0</v>
      </c>
      <c r="D354" s="247"/>
      <c r="E354" s="247"/>
      <c r="F354" s="247">
        <f t="shared" si="5"/>
        <v>0</v>
      </c>
    </row>
    <row r="355" s="101" customFormat="1" ht="25.05" customHeight="1" spans="1:6">
      <c r="A355" s="266">
        <v>2040707</v>
      </c>
      <c r="B355" s="267" t="s">
        <v>152</v>
      </c>
      <c r="C355" s="268">
        <v>0</v>
      </c>
      <c r="D355" s="247"/>
      <c r="E355" s="247"/>
      <c r="F355" s="247">
        <f t="shared" si="5"/>
        <v>0</v>
      </c>
    </row>
    <row r="356" s="101" customFormat="1" ht="25.05" customHeight="1" spans="1:6">
      <c r="A356" s="266">
        <v>2040750</v>
      </c>
      <c r="B356" s="267" t="s">
        <v>120</v>
      </c>
      <c r="C356" s="268">
        <v>0</v>
      </c>
      <c r="D356" s="247"/>
      <c r="E356" s="247"/>
      <c r="F356" s="247">
        <f t="shared" si="5"/>
        <v>0</v>
      </c>
    </row>
    <row r="357" s="101" customFormat="1" ht="25.05" customHeight="1" spans="1:6">
      <c r="A357" s="266">
        <v>2040799</v>
      </c>
      <c r="B357" s="267" t="s">
        <v>323</v>
      </c>
      <c r="C357" s="268">
        <v>0</v>
      </c>
      <c r="D357" s="247"/>
      <c r="E357" s="247"/>
      <c r="F357" s="247">
        <f t="shared" si="5"/>
        <v>0</v>
      </c>
    </row>
    <row r="358" s="101" customFormat="1" ht="25.05" customHeight="1" spans="1:6">
      <c r="A358" s="266">
        <v>20408</v>
      </c>
      <c r="B358" s="267" t="s">
        <v>324</v>
      </c>
      <c r="C358" s="268">
        <v>328.0935</v>
      </c>
      <c r="D358" s="247"/>
      <c r="E358" s="247"/>
      <c r="F358" s="247">
        <f t="shared" si="5"/>
        <v>328.0935</v>
      </c>
    </row>
    <row r="359" s="101" customFormat="1" ht="25.05" customHeight="1" spans="1:6">
      <c r="A359" s="266">
        <v>2040801</v>
      </c>
      <c r="B359" s="267" t="s">
        <v>111</v>
      </c>
      <c r="C359" s="268">
        <v>328.0935</v>
      </c>
      <c r="D359" s="247"/>
      <c r="E359" s="247"/>
      <c r="F359" s="247">
        <f t="shared" si="5"/>
        <v>328.0935</v>
      </c>
    </row>
    <row r="360" s="101" customFormat="1" ht="25.05" customHeight="1" spans="1:6">
      <c r="A360" s="266">
        <v>2040802</v>
      </c>
      <c r="B360" s="267" t="s">
        <v>112</v>
      </c>
      <c r="C360" s="268">
        <v>0</v>
      </c>
      <c r="D360" s="247"/>
      <c r="E360" s="247"/>
      <c r="F360" s="247">
        <f t="shared" si="5"/>
        <v>0</v>
      </c>
    </row>
    <row r="361" s="101" customFormat="1" ht="25.05" customHeight="1" spans="1:6">
      <c r="A361" s="266">
        <v>2040803</v>
      </c>
      <c r="B361" s="267" t="s">
        <v>113</v>
      </c>
      <c r="C361" s="268">
        <v>0</v>
      </c>
      <c r="D361" s="247"/>
      <c r="E361" s="247"/>
      <c r="F361" s="247">
        <f t="shared" si="5"/>
        <v>0</v>
      </c>
    </row>
    <row r="362" s="101" customFormat="1" ht="25.05" customHeight="1" spans="1:6">
      <c r="A362" s="266">
        <v>2040804</v>
      </c>
      <c r="B362" s="267" t="s">
        <v>325</v>
      </c>
      <c r="C362" s="268">
        <v>0</v>
      </c>
      <c r="D362" s="247"/>
      <c r="E362" s="247"/>
      <c r="F362" s="247">
        <f t="shared" si="5"/>
        <v>0</v>
      </c>
    </row>
    <row r="363" s="101" customFormat="1" ht="25.05" customHeight="1" spans="1:6">
      <c r="A363" s="266">
        <v>2040805</v>
      </c>
      <c r="B363" s="267" t="s">
        <v>326</v>
      </c>
      <c r="C363" s="268">
        <v>0</v>
      </c>
      <c r="D363" s="247"/>
      <c r="E363" s="247"/>
      <c r="F363" s="247">
        <f t="shared" si="5"/>
        <v>0</v>
      </c>
    </row>
    <row r="364" s="101" customFormat="1" ht="25.05" customHeight="1" spans="1:6">
      <c r="A364" s="266">
        <v>2040806</v>
      </c>
      <c r="B364" s="267" t="s">
        <v>327</v>
      </c>
      <c r="C364" s="268">
        <v>0</v>
      </c>
      <c r="D364" s="247"/>
      <c r="E364" s="247"/>
      <c r="F364" s="247">
        <f t="shared" si="5"/>
        <v>0</v>
      </c>
    </row>
    <row r="365" s="101" customFormat="1" ht="25.05" customHeight="1" spans="1:6">
      <c r="A365" s="266">
        <v>2040807</v>
      </c>
      <c r="B365" s="267" t="s">
        <v>152</v>
      </c>
      <c r="C365" s="268">
        <v>0</v>
      </c>
      <c r="D365" s="247"/>
      <c r="E365" s="247"/>
      <c r="F365" s="247">
        <f t="shared" si="5"/>
        <v>0</v>
      </c>
    </row>
    <row r="366" s="101" customFormat="1" ht="25.05" customHeight="1" spans="1:6">
      <c r="A366" s="266">
        <v>2040850</v>
      </c>
      <c r="B366" s="267" t="s">
        <v>120</v>
      </c>
      <c r="C366" s="268">
        <v>0</v>
      </c>
      <c r="D366" s="247"/>
      <c r="E366" s="247"/>
      <c r="F366" s="247">
        <f t="shared" si="5"/>
        <v>0</v>
      </c>
    </row>
    <row r="367" s="101" customFormat="1" ht="25.05" customHeight="1" spans="1:6">
      <c r="A367" s="266">
        <v>2040899</v>
      </c>
      <c r="B367" s="267" t="s">
        <v>328</v>
      </c>
      <c r="C367" s="268">
        <v>0</v>
      </c>
      <c r="D367" s="247"/>
      <c r="E367" s="247"/>
      <c r="F367" s="247">
        <f t="shared" si="5"/>
        <v>0</v>
      </c>
    </row>
    <row r="368" s="101" customFormat="1" ht="25.05" customHeight="1" spans="1:6">
      <c r="A368" s="266">
        <v>20409</v>
      </c>
      <c r="B368" s="267" t="s">
        <v>329</v>
      </c>
      <c r="C368" s="268">
        <v>0</v>
      </c>
      <c r="D368" s="247"/>
      <c r="E368" s="247"/>
      <c r="F368" s="247">
        <f t="shared" si="5"/>
        <v>0</v>
      </c>
    </row>
    <row r="369" s="101" customFormat="1" ht="25.05" customHeight="1" spans="1:6">
      <c r="A369" s="266">
        <v>2040901</v>
      </c>
      <c r="B369" s="267" t="s">
        <v>111</v>
      </c>
      <c r="C369" s="268">
        <v>0</v>
      </c>
      <c r="D369" s="247"/>
      <c r="E369" s="247"/>
      <c r="F369" s="247">
        <f t="shared" si="5"/>
        <v>0</v>
      </c>
    </row>
    <row r="370" s="101" customFormat="1" ht="25.05" customHeight="1" spans="1:6">
      <c r="A370" s="266">
        <v>2040902</v>
      </c>
      <c r="B370" s="267" t="s">
        <v>112</v>
      </c>
      <c r="C370" s="268">
        <v>0</v>
      </c>
      <c r="D370" s="247"/>
      <c r="E370" s="247"/>
      <c r="F370" s="247">
        <f t="shared" si="5"/>
        <v>0</v>
      </c>
    </row>
    <row r="371" s="101" customFormat="1" ht="25.05" customHeight="1" spans="1:6">
      <c r="A371" s="266">
        <v>2040903</v>
      </c>
      <c r="B371" s="267" t="s">
        <v>113</v>
      </c>
      <c r="C371" s="268">
        <v>0</v>
      </c>
      <c r="D371" s="247"/>
      <c r="E371" s="247"/>
      <c r="F371" s="247">
        <f t="shared" si="5"/>
        <v>0</v>
      </c>
    </row>
    <row r="372" s="101" customFormat="1" ht="25.05" customHeight="1" spans="1:6">
      <c r="A372" s="266">
        <v>2040904</v>
      </c>
      <c r="B372" s="267" t="s">
        <v>330</v>
      </c>
      <c r="C372" s="268">
        <v>0</v>
      </c>
      <c r="D372" s="247"/>
      <c r="E372" s="247"/>
      <c r="F372" s="247">
        <f t="shared" si="5"/>
        <v>0</v>
      </c>
    </row>
    <row r="373" s="101" customFormat="1" ht="25.05" customHeight="1" spans="1:6">
      <c r="A373" s="266">
        <v>2040905</v>
      </c>
      <c r="B373" s="267" t="s">
        <v>331</v>
      </c>
      <c r="C373" s="268">
        <v>0</v>
      </c>
      <c r="D373" s="247"/>
      <c r="E373" s="247"/>
      <c r="F373" s="247">
        <f t="shared" si="5"/>
        <v>0</v>
      </c>
    </row>
    <row r="374" s="101" customFormat="1" ht="25.05" customHeight="1" spans="1:6">
      <c r="A374" s="266">
        <v>2040950</v>
      </c>
      <c r="B374" s="267" t="s">
        <v>120</v>
      </c>
      <c r="C374" s="268">
        <v>0</v>
      </c>
      <c r="D374" s="247"/>
      <c r="E374" s="247"/>
      <c r="F374" s="247">
        <f t="shared" si="5"/>
        <v>0</v>
      </c>
    </row>
    <row r="375" s="101" customFormat="1" ht="25.05" customHeight="1" spans="1:6">
      <c r="A375" s="266">
        <v>2040999</v>
      </c>
      <c r="B375" s="267" t="s">
        <v>332</v>
      </c>
      <c r="C375" s="268">
        <v>0</v>
      </c>
      <c r="D375" s="247"/>
      <c r="E375" s="247"/>
      <c r="F375" s="247">
        <f t="shared" si="5"/>
        <v>0</v>
      </c>
    </row>
    <row r="376" s="101" customFormat="1" ht="25.05" customHeight="1" spans="1:6">
      <c r="A376" s="266">
        <v>20410</v>
      </c>
      <c r="B376" s="267" t="s">
        <v>333</v>
      </c>
      <c r="C376" s="268">
        <v>0</v>
      </c>
      <c r="D376" s="247"/>
      <c r="E376" s="247"/>
      <c r="F376" s="247">
        <f t="shared" si="5"/>
        <v>0</v>
      </c>
    </row>
    <row r="377" s="101" customFormat="1" ht="25.05" customHeight="1" spans="1:6">
      <c r="A377" s="266">
        <v>2041001</v>
      </c>
      <c r="B377" s="267" t="s">
        <v>111</v>
      </c>
      <c r="C377" s="268">
        <v>0</v>
      </c>
      <c r="D377" s="247"/>
      <c r="E377" s="247"/>
      <c r="F377" s="247">
        <f t="shared" si="5"/>
        <v>0</v>
      </c>
    </row>
    <row r="378" s="101" customFormat="1" ht="25.05" customHeight="1" spans="1:6">
      <c r="A378" s="266">
        <v>2041002</v>
      </c>
      <c r="B378" s="267" t="s">
        <v>112</v>
      </c>
      <c r="C378" s="268">
        <v>0</v>
      </c>
      <c r="D378" s="247"/>
      <c r="E378" s="247"/>
      <c r="F378" s="247">
        <f t="shared" si="5"/>
        <v>0</v>
      </c>
    </row>
    <row r="379" s="101" customFormat="1" ht="25.05" customHeight="1" spans="1:6">
      <c r="A379" s="266">
        <v>2041006</v>
      </c>
      <c r="B379" s="267" t="s">
        <v>152</v>
      </c>
      <c r="C379" s="268">
        <v>0</v>
      </c>
      <c r="D379" s="247"/>
      <c r="E379" s="247"/>
      <c r="F379" s="247">
        <f t="shared" si="5"/>
        <v>0</v>
      </c>
    </row>
    <row r="380" s="101" customFormat="1" ht="25.05" customHeight="1" spans="1:6">
      <c r="A380" s="266">
        <v>2041007</v>
      </c>
      <c r="B380" s="267" t="s">
        <v>334</v>
      </c>
      <c r="C380" s="268">
        <v>0</v>
      </c>
      <c r="D380" s="247"/>
      <c r="E380" s="247"/>
      <c r="F380" s="247">
        <f t="shared" si="5"/>
        <v>0</v>
      </c>
    </row>
    <row r="381" s="101" customFormat="1" ht="25.05" customHeight="1" spans="1:6">
      <c r="A381" s="266">
        <v>2041099</v>
      </c>
      <c r="B381" s="267" t="s">
        <v>335</v>
      </c>
      <c r="C381" s="268">
        <v>0</v>
      </c>
      <c r="D381" s="247"/>
      <c r="E381" s="247"/>
      <c r="F381" s="247">
        <f t="shared" si="5"/>
        <v>0</v>
      </c>
    </row>
    <row r="382" s="101" customFormat="1" ht="25.05" customHeight="1" spans="1:6">
      <c r="A382" s="266">
        <v>20499</v>
      </c>
      <c r="B382" s="267" t="s">
        <v>336</v>
      </c>
      <c r="C382" s="268">
        <v>1240</v>
      </c>
      <c r="D382" s="247"/>
      <c r="E382" s="247"/>
      <c r="F382" s="247">
        <f t="shared" si="5"/>
        <v>1240</v>
      </c>
    </row>
    <row r="383" s="101" customFormat="1" ht="25.05" customHeight="1" spans="1:6">
      <c r="A383" s="266">
        <v>2049902</v>
      </c>
      <c r="B383" s="267" t="s">
        <v>337</v>
      </c>
      <c r="C383" s="268">
        <v>0</v>
      </c>
      <c r="D383" s="247"/>
      <c r="E383" s="247"/>
      <c r="F383" s="247">
        <f t="shared" si="5"/>
        <v>0</v>
      </c>
    </row>
    <row r="384" s="101" customFormat="1" ht="25.05" customHeight="1" spans="1:6">
      <c r="A384" s="266">
        <v>2049999</v>
      </c>
      <c r="B384" s="267" t="s">
        <v>338</v>
      </c>
      <c r="C384" s="268">
        <v>1240</v>
      </c>
      <c r="D384" s="247"/>
      <c r="E384" s="247"/>
      <c r="F384" s="247">
        <f t="shared" si="5"/>
        <v>1240</v>
      </c>
    </row>
    <row r="385" s="101" customFormat="1" ht="25.05" customHeight="1" spans="1:6">
      <c r="A385" s="266">
        <v>205</v>
      </c>
      <c r="B385" s="267" t="s">
        <v>339</v>
      </c>
      <c r="C385" s="268">
        <v>79120.5572</v>
      </c>
      <c r="D385" s="247"/>
      <c r="E385" s="247"/>
      <c r="F385" s="247">
        <f t="shared" si="5"/>
        <v>79120.5572</v>
      </c>
    </row>
    <row r="386" s="101" customFormat="1" ht="25.05" customHeight="1" spans="1:6">
      <c r="A386" s="266">
        <v>20501</v>
      </c>
      <c r="B386" s="267" t="s">
        <v>340</v>
      </c>
      <c r="C386" s="268">
        <v>530.2</v>
      </c>
      <c r="D386" s="247"/>
      <c r="E386" s="247"/>
      <c r="F386" s="247">
        <f t="shared" si="5"/>
        <v>530.2</v>
      </c>
    </row>
    <row r="387" s="101" customFormat="1" ht="25.05" customHeight="1" spans="1:6">
      <c r="A387" s="266">
        <v>2050101</v>
      </c>
      <c r="B387" s="267" t="s">
        <v>111</v>
      </c>
      <c r="C387" s="268">
        <v>0</v>
      </c>
      <c r="D387" s="247"/>
      <c r="E387" s="247"/>
      <c r="F387" s="247">
        <f t="shared" si="5"/>
        <v>0</v>
      </c>
    </row>
    <row r="388" s="101" customFormat="1" ht="25.05" customHeight="1" spans="1:6">
      <c r="A388" s="266">
        <v>2050102</v>
      </c>
      <c r="B388" s="267" t="s">
        <v>112</v>
      </c>
      <c r="C388" s="268">
        <v>181.7</v>
      </c>
      <c r="D388" s="247"/>
      <c r="E388" s="247"/>
      <c r="F388" s="247">
        <f t="shared" si="5"/>
        <v>181.7</v>
      </c>
    </row>
    <row r="389" s="101" customFormat="1" ht="25.05" customHeight="1" spans="1:6">
      <c r="A389" s="266">
        <v>2050103</v>
      </c>
      <c r="B389" s="267" t="s">
        <v>113</v>
      </c>
      <c r="C389" s="268">
        <v>0</v>
      </c>
      <c r="D389" s="247"/>
      <c r="E389" s="247"/>
      <c r="F389" s="247">
        <f t="shared" si="5"/>
        <v>0</v>
      </c>
    </row>
    <row r="390" s="101" customFormat="1" ht="25.05" customHeight="1" spans="1:6">
      <c r="A390" s="266">
        <v>2050199</v>
      </c>
      <c r="B390" s="267" t="s">
        <v>341</v>
      </c>
      <c r="C390" s="268">
        <v>348.5</v>
      </c>
      <c r="D390" s="247"/>
      <c r="E390" s="247"/>
      <c r="F390" s="247">
        <f t="shared" si="5"/>
        <v>348.5</v>
      </c>
    </row>
    <row r="391" s="101" customFormat="1" ht="25.05" customHeight="1" spans="1:6">
      <c r="A391" s="266">
        <v>20502</v>
      </c>
      <c r="B391" s="267" t="s">
        <v>342</v>
      </c>
      <c r="C391" s="268">
        <v>69133.0004</v>
      </c>
      <c r="D391" s="247"/>
      <c r="E391" s="247"/>
      <c r="F391" s="247">
        <f t="shared" ref="F391:F454" si="6">C391+D391+E391</f>
        <v>69133.0004</v>
      </c>
    </row>
    <row r="392" s="101" customFormat="1" ht="25.05" customHeight="1" spans="1:6">
      <c r="A392" s="266">
        <v>2050201</v>
      </c>
      <c r="B392" s="267" t="s">
        <v>343</v>
      </c>
      <c r="C392" s="268">
        <v>270.1</v>
      </c>
      <c r="D392" s="247"/>
      <c r="E392" s="247"/>
      <c r="F392" s="247">
        <f t="shared" si="6"/>
        <v>270.1</v>
      </c>
    </row>
    <row r="393" s="101" customFormat="1" ht="25.05" customHeight="1" spans="1:6">
      <c r="A393" s="266">
        <v>2050202</v>
      </c>
      <c r="B393" s="267" t="s">
        <v>344</v>
      </c>
      <c r="C393" s="268">
        <v>670.7</v>
      </c>
      <c r="D393" s="247"/>
      <c r="E393" s="247"/>
      <c r="F393" s="247">
        <f t="shared" si="6"/>
        <v>670.7</v>
      </c>
    </row>
    <row r="394" s="101" customFormat="1" ht="25.05" customHeight="1" spans="1:6">
      <c r="A394" s="266">
        <v>2050203</v>
      </c>
      <c r="B394" s="267" t="s">
        <v>345</v>
      </c>
      <c r="C394" s="268">
        <v>391.3</v>
      </c>
      <c r="D394" s="247"/>
      <c r="E394" s="247"/>
      <c r="F394" s="247">
        <f t="shared" si="6"/>
        <v>391.3</v>
      </c>
    </row>
    <row r="395" s="101" customFormat="1" ht="25.05" customHeight="1" spans="1:6">
      <c r="A395" s="266">
        <v>2050204</v>
      </c>
      <c r="B395" s="267" t="s">
        <v>346</v>
      </c>
      <c r="C395" s="268">
        <v>7570.2079</v>
      </c>
      <c r="D395" s="247"/>
      <c r="E395" s="247"/>
      <c r="F395" s="247">
        <f t="shared" si="6"/>
        <v>7570.2079</v>
      </c>
    </row>
    <row r="396" s="101" customFormat="1" ht="25.05" customHeight="1" spans="1:6">
      <c r="A396" s="266">
        <v>2050205</v>
      </c>
      <c r="B396" s="267" t="s">
        <v>347</v>
      </c>
      <c r="C396" s="268">
        <v>0</v>
      </c>
      <c r="D396" s="247"/>
      <c r="E396" s="247"/>
      <c r="F396" s="247">
        <f t="shared" si="6"/>
        <v>0</v>
      </c>
    </row>
    <row r="397" s="101" customFormat="1" ht="25.05" customHeight="1" spans="1:6">
      <c r="A397" s="266">
        <v>2050299</v>
      </c>
      <c r="B397" s="267" t="s">
        <v>348</v>
      </c>
      <c r="C397" s="268">
        <v>60230.6925</v>
      </c>
      <c r="D397" s="247"/>
      <c r="E397" s="247"/>
      <c r="F397" s="247">
        <f t="shared" si="6"/>
        <v>60230.6925</v>
      </c>
    </row>
    <row r="398" s="101" customFormat="1" ht="25.05" customHeight="1" spans="1:6">
      <c r="A398" s="266">
        <v>20503</v>
      </c>
      <c r="B398" s="267" t="s">
        <v>349</v>
      </c>
      <c r="C398" s="268">
        <v>2251.6068</v>
      </c>
      <c r="D398" s="247"/>
      <c r="E398" s="247"/>
      <c r="F398" s="247">
        <f t="shared" si="6"/>
        <v>2251.6068</v>
      </c>
    </row>
    <row r="399" s="101" customFormat="1" ht="25.05" customHeight="1" spans="1:6">
      <c r="A399" s="266">
        <v>2050301</v>
      </c>
      <c r="B399" s="267" t="s">
        <v>350</v>
      </c>
      <c r="C399" s="268">
        <v>0</v>
      </c>
      <c r="D399" s="247"/>
      <c r="E399" s="247"/>
      <c r="F399" s="247">
        <f t="shared" si="6"/>
        <v>0</v>
      </c>
    </row>
    <row r="400" s="101" customFormat="1" ht="25.05" customHeight="1" spans="1:6">
      <c r="A400" s="266">
        <v>2050302</v>
      </c>
      <c r="B400" s="267" t="s">
        <v>351</v>
      </c>
      <c r="C400" s="268">
        <v>2251.6068</v>
      </c>
      <c r="D400" s="247"/>
      <c r="E400" s="247"/>
      <c r="F400" s="247">
        <f t="shared" si="6"/>
        <v>2251.6068</v>
      </c>
    </row>
    <row r="401" s="101" customFormat="1" ht="25.05" customHeight="1" spans="1:6">
      <c r="A401" s="266">
        <v>2050303</v>
      </c>
      <c r="B401" s="267" t="s">
        <v>352</v>
      </c>
      <c r="C401" s="268">
        <v>0</v>
      </c>
      <c r="D401" s="247"/>
      <c r="E401" s="247"/>
      <c r="F401" s="247">
        <f t="shared" si="6"/>
        <v>0</v>
      </c>
    </row>
    <row r="402" s="101" customFormat="1" ht="25.05" customHeight="1" spans="1:6">
      <c r="A402" s="266">
        <v>2050305</v>
      </c>
      <c r="B402" s="267" t="s">
        <v>353</v>
      </c>
      <c r="C402" s="268">
        <v>0</v>
      </c>
      <c r="D402" s="247"/>
      <c r="E402" s="247"/>
      <c r="F402" s="247">
        <f t="shared" si="6"/>
        <v>0</v>
      </c>
    </row>
    <row r="403" s="101" customFormat="1" ht="25.05" customHeight="1" spans="1:6">
      <c r="A403" s="266">
        <v>2050399</v>
      </c>
      <c r="B403" s="267" t="s">
        <v>354</v>
      </c>
      <c r="C403" s="268">
        <v>0</v>
      </c>
      <c r="D403" s="247"/>
      <c r="E403" s="247"/>
      <c r="F403" s="247">
        <f t="shared" si="6"/>
        <v>0</v>
      </c>
    </row>
    <row r="404" s="101" customFormat="1" ht="25.05" customHeight="1" spans="1:6">
      <c r="A404" s="266">
        <v>20504</v>
      </c>
      <c r="B404" s="267" t="s">
        <v>355</v>
      </c>
      <c r="C404" s="268">
        <v>0</v>
      </c>
      <c r="D404" s="247"/>
      <c r="E404" s="247"/>
      <c r="F404" s="247">
        <f t="shared" si="6"/>
        <v>0</v>
      </c>
    </row>
    <row r="405" s="101" customFormat="1" ht="25.05" customHeight="1" spans="1:6">
      <c r="A405" s="266">
        <v>2050401</v>
      </c>
      <c r="B405" s="267" t="s">
        <v>356</v>
      </c>
      <c r="C405" s="268">
        <v>0</v>
      </c>
      <c r="D405" s="247"/>
      <c r="E405" s="247"/>
      <c r="F405" s="247">
        <f t="shared" si="6"/>
        <v>0</v>
      </c>
    </row>
    <row r="406" s="101" customFormat="1" ht="25.05" customHeight="1" spans="1:6">
      <c r="A406" s="266">
        <v>2050402</v>
      </c>
      <c r="B406" s="267" t="s">
        <v>357</v>
      </c>
      <c r="C406" s="268">
        <v>0</v>
      </c>
      <c r="D406" s="247"/>
      <c r="E406" s="247"/>
      <c r="F406" s="247">
        <f t="shared" si="6"/>
        <v>0</v>
      </c>
    </row>
    <row r="407" s="101" customFormat="1" ht="25.05" customHeight="1" spans="1:6">
      <c r="A407" s="266">
        <v>2050403</v>
      </c>
      <c r="B407" s="267" t="s">
        <v>358</v>
      </c>
      <c r="C407" s="268">
        <v>0</v>
      </c>
      <c r="D407" s="247"/>
      <c r="E407" s="247"/>
      <c r="F407" s="247">
        <f t="shared" si="6"/>
        <v>0</v>
      </c>
    </row>
    <row r="408" s="101" customFormat="1" ht="25.05" customHeight="1" spans="1:6">
      <c r="A408" s="266">
        <v>2050404</v>
      </c>
      <c r="B408" s="267" t="s">
        <v>359</v>
      </c>
      <c r="C408" s="268">
        <v>0</v>
      </c>
      <c r="D408" s="247"/>
      <c r="E408" s="247"/>
      <c r="F408" s="247">
        <f t="shared" si="6"/>
        <v>0</v>
      </c>
    </row>
    <row r="409" s="101" customFormat="1" ht="25.05" customHeight="1" spans="1:6">
      <c r="A409" s="266">
        <v>2050499</v>
      </c>
      <c r="B409" s="267" t="s">
        <v>360</v>
      </c>
      <c r="C409" s="268">
        <v>0</v>
      </c>
      <c r="D409" s="247"/>
      <c r="E409" s="247"/>
      <c r="F409" s="247">
        <f t="shared" si="6"/>
        <v>0</v>
      </c>
    </row>
    <row r="410" s="101" customFormat="1" ht="25.05" customHeight="1" spans="1:6">
      <c r="A410" s="266">
        <v>20505</v>
      </c>
      <c r="B410" s="267" t="s">
        <v>361</v>
      </c>
      <c r="C410" s="268">
        <v>0</v>
      </c>
      <c r="D410" s="247"/>
      <c r="E410" s="247"/>
      <c r="F410" s="247">
        <f t="shared" si="6"/>
        <v>0</v>
      </c>
    </row>
    <row r="411" s="101" customFormat="1" ht="25.05" customHeight="1" spans="1:6">
      <c r="A411" s="266">
        <v>2050501</v>
      </c>
      <c r="B411" s="267" t="s">
        <v>362</v>
      </c>
      <c r="C411" s="268">
        <v>0</v>
      </c>
      <c r="D411" s="247"/>
      <c r="E411" s="247"/>
      <c r="F411" s="247">
        <f t="shared" si="6"/>
        <v>0</v>
      </c>
    </row>
    <row r="412" s="101" customFormat="1" ht="25.05" customHeight="1" spans="1:6">
      <c r="A412" s="266">
        <v>2050502</v>
      </c>
      <c r="B412" s="267" t="s">
        <v>363</v>
      </c>
      <c r="C412" s="268">
        <v>0</v>
      </c>
      <c r="D412" s="247"/>
      <c r="E412" s="247"/>
      <c r="F412" s="247">
        <f t="shared" si="6"/>
        <v>0</v>
      </c>
    </row>
    <row r="413" s="101" customFormat="1" ht="25.05" customHeight="1" spans="1:6">
      <c r="A413" s="266">
        <v>2050599</v>
      </c>
      <c r="B413" s="267" t="s">
        <v>364</v>
      </c>
      <c r="C413" s="268">
        <v>0</v>
      </c>
      <c r="D413" s="247"/>
      <c r="E413" s="247"/>
      <c r="F413" s="247">
        <f t="shared" si="6"/>
        <v>0</v>
      </c>
    </row>
    <row r="414" s="101" customFormat="1" ht="25.05" customHeight="1" spans="1:6">
      <c r="A414" s="266">
        <v>20506</v>
      </c>
      <c r="B414" s="267" t="s">
        <v>365</v>
      </c>
      <c r="C414" s="268">
        <v>0</v>
      </c>
      <c r="D414" s="247"/>
      <c r="E414" s="247"/>
      <c r="F414" s="247">
        <f t="shared" si="6"/>
        <v>0</v>
      </c>
    </row>
    <row r="415" s="101" customFormat="1" ht="25.05" customHeight="1" spans="1:6">
      <c r="A415" s="266">
        <v>2050601</v>
      </c>
      <c r="B415" s="267" t="s">
        <v>366</v>
      </c>
      <c r="C415" s="268">
        <v>0</v>
      </c>
      <c r="D415" s="247"/>
      <c r="E415" s="247"/>
      <c r="F415" s="247">
        <f t="shared" si="6"/>
        <v>0</v>
      </c>
    </row>
    <row r="416" s="101" customFormat="1" ht="25.05" customHeight="1" spans="1:6">
      <c r="A416" s="266">
        <v>2050602</v>
      </c>
      <c r="B416" s="267" t="s">
        <v>367</v>
      </c>
      <c r="C416" s="268">
        <v>0</v>
      </c>
      <c r="D416" s="247"/>
      <c r="E416" s="247"/>
      <c r="F416" s="247">
        <f t="shared" si="6"/>
        <v>0</v>
      </c>
    </row>
    <row r="417" s="101" customFormat="1" ht="25.05" customHeight="1" spans="1:6">
      <c r="A417" s="266">
        <v>2050699</v>
      </c>
      <c r="B417" s="267" t="s">
        <v>368</v>
      </c>
      <c r="C417" s="268">
        <v>0</v>
      </c>
      <c r="D417" s="247"/>
      <c r="E417" s="247"/>
      <c r="F417" s="247">
        <f t="shared" si="6"/>
        <v>0</v>
      </c>
    </row>
    <row r="418" s="101" customFormat="1" ht="25.05" customHeight="1" spans="1:6">
      <c r="A418" s="266">
        <v>20507</v>
      </c>
      <c r="B418" s="267" t="s">
        <v>369</v>
      </c>
      <c r="C418" s="268">
        <v>141.75</v>
      </c>
      <c r="D418" s="247"/>
      <c r="E418" s="247"/>
      <c r="F418" s="247">
        <f t="shared" si="6"/>
        <v>141.75</v>
      </c>
    </row>
    <row r="419" s="101" customFormat="1" ht="25.05" customHeight="1" spans="1:6">
      <c r="A419" s="266">
        <v>2050701</v>
      </c>
      <c r="B419" s="267" t="s">
        <v>370</v>
      </c>
      <c r="C419" s="268">
        <v>30</v>
      </c>
      <c r="D419" s="247"/>
      <c r="E419" s="247"/>
      <c r="F419" s="247">
        <f t="shared" si="6"/>
        <v>30</v>
      </c>
    </row>
    <row r="420" s="101" customFormat="1" ht="25.05" customHeight="1" spans="1:6">
      <c r="A420" s="266">
        <v>2050702</v>
      </c>
      <c r="B420" s="267" t="s">
        <v>371</v>
      </c>
      <c r="C420" s="268">
        <v>0</v>
      </c>
      <c r="D420" s="247"/>
      <c r="E420" s="247"/>
      <c r="F420" s="247">
        <f t="shared" si="6"/>
        <v>0</v>
      </c>
    </row>
    <row r="421" s="101" customFormat="1" ht="25.05" customHeight="1" spans="1:6">
      <c r="A421" s="266">
        <v>2050799</v>
      </c>
      <c r="B421" s="267" t="s">
        <v>372</v>
      </c>
      <c r="C421" s="268">
        <v>111.75</v>
      </c>
      <c r="D421" s="247"/>
      <c r="E421" s="247"/>
      <c r="F421" s="247">
        <f t="shared" si="6"/>
        <v>111.75</v>
      </c>
    </row>
    <row r="422" s="101" customFormat="1" ht="25.05" customHeight="1" spans="1:6">
      <c r="A422" s="266">
        <v>20508</v>
      </c>
      <c r="B422" s="267" t="s">
        <v>373</v>
      </c>
      <c r="C422" s="268">
        <v>64</v>
      </c>
      <c r="D422" s="247"/>
      <c r="E422" s="247"/>
      <c r="F422" s="247">
        <f t="shared" si="6"/>
        <v>64</v>
      </c>
    </row>
    <row r="423" s="101" customFormat="1" ht="25.05" customHeight="1" spans="1:6">
      <c r="A423" s="266">
        <v>2050801</v>
      </c>
      <c r="B423" s="267" t="s">
        <v>374</v>
      </c>
      <c r="C423" s="268">
        <v>0</v>
      </c>
      <c r="D423" s="247"/>
      <c r="E423" s="247"/>
      <c r="F423" s="247">
        <f t="shared" si="6"/>
        <v>0</v>
      </c>
    </row>
    <row r="424" s="101" customFormat="1" ht="25.05" customHeight="1" spans="1:6">
      <c r="A424" s="266">
        <v>2050802</v>
      </c>
      <c r="B424" s="267" t="s">
        <v>375</v>
      </c>
      <c r="C424" s="268">
        <v>64</v>
      </c>
      <c r="D424" s="247"/>
      <c r="E424" s="247"/>
      <c r="F424" s="247">
        <f t="shared" si="6"/>
        <v>64</v>
      </c>
    </row>
    <row r="425" s="101" customFormat="1" ht="25.05" customHeight="1" spans="1:6">
      <c r="A425" s="266">
        <v>2050803</v>
      </c>
      <c r="B425" s="267" t="s">
        <v>376</v>
      </c>
      <c r="C425" s="268">
        <v>0</v>
      </c>
      <c r="D425" s="247"/>
      <c r="E425" s="247"/>
      <c r="F425" s="247">
        <f t="shared" si="6"/>
        <v>0</v>
      </c>
    </row>
    <row r="426" s="101" customFormat="1" ht="25.05" customHeight="1" spans="1:6">
      <c r="A426" s="266">
        <v>2050804</v>
      </c>
      <c r="B426" s="267" t="s">
        <v>377</v>
      </c>
      <c r="C426" s="268">
        <v>0</v>
      </c>
      <c r="D426" s="247"/>
      <c r="E426" s="247"/>
      <c r="F426" s="247">
        <f t="shared" si="6"/>
        <v>0</v>
      </c>
    </row>
    <row r="427" s="101" customFormat="1" ht="25.05" customHeight="1" spans="1:6">
      <c r="A427" s="266">
        <v>2050899</v>
      </c>
      <c r="B427" s="267" t="s">
        <v>378</v>
      </c>
      <c r="C427" s="268">
        <v>0</v>
      </c>
      <c r="D427" s="247"/>
      <c r="E427" s="247"/>
      <c r="F427" s="247">
        <f t="shared" si="6"/>
        <v>0</v>
      </c>
    </row>
    <row r="428" s="101" customFormat="1" ht="25.05" customHeight="1" spans="1:6">
      <c r="A428" s="266">
        <v>20509</v>
      </c>
      <c r="B428" s="267" t="s">
        <v>379</v>
      </c>
      <c r="C428" s="268">
        <v>0</v>
      </c>
      <c r="D428" s="247"/>
      <c r="E428" s="247"/>
      <c r="F428" s="247">
        <f t="shared" si="6"/>
        <v>0</v>
      </c>
    </row>
    <row r="429" s="101" customFormat="1" ht="25.05" customHeight="1" spans="1:6">
      <c r="A429" s="266">
        <v>2050901</v>
      </c>
      <c r="B429" s="267" t="s">
        <v>380</v>
      </c>
      <c r="C429" s="268">
        <v>0</v>
      </c>
      <c r="D429" s="247"/>
      <c r="E429" s="247"/>
      <c r="F429" s="247">
        <f t="shared" si="6"/>
        <v>0</v>
      </c>
    </row>
    <row r="430" s="101" customFormat="1" ht="25.05" customHeight="1" spans="1:6">
      <c r="A430" s="266">
        <v>2050902</v>
      </c>
      <c r="B430" s="267" t="s">
        <v>381</v>
      </c>
      <c r="C430" s="268">
        <v>0</v>
      </c>
      <c r="D430" s="247"/>
      <c r="E430" s="247"/>
      <c r="F430" s="247">
        <f t="shared" si="6"/>
        <v>0</v>
      </c>
    </row>
    <row r="431" s="101" customFormat="1" ht="25.05" customHeight="1" spans="1:6">
      <c r="A431" s="266">
        <v>2050903</v>
      </c>
      <c r="B431" s="267" t="s">
        <v>382</v>
      </c>
      <c r="C431" s="268">
        <v>0</v>
      </c>
      <c r="D431" s="247"/>
      <c r="E431" s="247"/>
      <c r="F431" s="247">
        <f t="shared" si="6"/>
        <v>0</v>
      </c>
    </row>
    <row r="432" s="101" customFormat="1" ht="25.05" customHeight="1" spans="1:6">
      <c r="A432" s="266">
        <v>2050904</v>
      </c>
      <c r="B432" s="267" t="s">
        <v>383</v>
      </c>
      <c r="C432" s="268">
        <v>0</v>
      </c>
      <c r="D432" s="247"/>
      <c r="E432" s="247"/>
      <c r="F432" s="247">
        <f t="shared" si="6"/>
        <v>0</v>
      </c>
    </row>
    <row r="433" s="101" customFormat="1" ht="25.05" customHeight="1" spans="1:6">
      <c r="A433" s="266">
        <v>2050905</v>
      </c>
      <c r="B433" s="267" t="s">
        <v>384</v>
      </c>
      <c r="C433" s="268">
        <v>0</v>
      </c>
      <c r="D433" s="247"/>
      <c r="E433" s="247"/>
      <c r="F433" s="247">
        <f t="shared" si="6"/>
        <v>0</v>
      </c>
    </row>
    <row r="434" s="101" customFormat="1" ht="25.05" customHeight="1" spans="1:6">
      <c r="A434" s="266">
        <v>2050999</v>
      </c>
      <c r="B434" s="267" t="s">
        <v>385</v>
      </c>
      <c r="C434" s="268">
        <v>0</v>
      </c>
      <c r="D434" s="247"/>
      <c r="E434" s="247"/>
      <c r="F434" s="247">
        <f t="shared" si="6"/>
        <v>0</v>
      </c>
    </row>
    <row r="435" s="101" customFormat="1" ht="25.05" customHeight="1" spans="1:6">
      <c r="A435" s="266">
        <v>20599</v>
      </c>
      <c r="B435" s="267" t="s">
        <v>386</v>
      </c>
      <c r="C435" s="268">
        <v>7000</v>
      </c>
      <c r="D435" s="247"/>
      <c r="E435" s="247"/>
      <c r="F435" s="247">
        <f t="shared" si="6"/>
        <v>7000</v>
      </c>
    </row>
    <row r="436" s="101" customFormat="1" ht="25.05" customHeight="1" spans="1:6">
      <c r="A436" s="266">
        <v>2059999</v>
      </c>
      <c r="B436" s="267" t="s">
        <v>387</v>
      </c>
      <c r="C436" s="268">
        <v>7000</v>
      </c>
      <c r="D436" s="247"/>
      <c r="E436" s="247"/>
      <c r="F436" s="247">
        <f t="shared" si="6"/>
        <v>7000</v>
      </c>
    </row>
    <row r="437" s="101" customFormat="1" ht="25.05" customHeight="1" spans="1:6">
      <c r="A437" s="266">
        <v>206</v>
      </c>
      <c r="B437" s="267" t="s">
        <v>388</v>
      </c>
      <c r="C437" s="268">
        <v>9434.2817</v>
      </c>
      <c r="D437" s="247"/>
      <c r="E437" s="247"/>
      <c r="F437" s="247">
        <f t="shared" si="6"/>
        <v>9434.2817</v>
      </c>
    </row>
    <row r="438" s="101" customFormat="1" ht="25.05" customHeight="1" spans="1:6">
      <c r="A438" s="266">
        <v>20601</v>
      </c>
      <c r="B438" s="267" t="s">
        <v>389</v>
      </c>
      <c r="C438" s="268">
        <v>344.5817</v>
      </c>
      <c r="D438" s="247"/>
      <c r="E438" s="247"/>
      <c r="F438" s="247">
        <f t="shared" si="6"/>
        <v>344.5817</v>
      </c>
    </row>
    <row r="439" s="101" customFormat="1" ht="25.05" customHeight="1" spans="1:6">
      <c r="A439" s="266">
        <v>2060101</v>
      </c>
      <c r="B439" s="267" t="s">
        <v>111</v>
      </c>
      <c r="C439" s="268">
        <v>251.5817</v>
      </c>
      <c r="D439" s="247"/>
      <c r="E439" s="247"/>
      <c r="F439" s="247">
        <f t="shared" si="6"/>
        <v>251.5817</v>
      </c>
    </row>
    <row r="440" s="101" customFormat="1" ht="25.05" customHeight="1" spans="1:6">
      <c r="A440" s="266">
        <v>2060102</v>
      </c>
      <c r="B440" s="267" t="s">
        <v>112</v>
      </c>
      <c r="C440" s="268">
        <v>0</v>
      </c>
      <c r="D440" s="247"/>
      <c r="E440" s="247"/>
      <c r="F440" s="247">
        <f t="shared" si="6"/>
        <v>0</v>
      </c>
    </row>
    <row r="441" s="101" customFormat="1" ht="25.05" customHeight="1" spans="1:6">
      <c r="A441" s="266">
        <v>2060103</v>
      </c>
      <c r="B441" s="267" t="s">
        <v>113</v>
      </c>
      <c r="C441" s="268">
        <v>0</v>
      </c>
      <c r="D441" s="247"/>
      <c r="E441" s="247"/>
      <c r="F441" s="247">
        <f t="shared" si="6"/>
        <v>0</v>
      </c>
    </row>
    <row r="442" s="101" customFormat="1" ht="25.05" customHeight="1" spans="1:6">
      <c r="A442" s="266">
        <v>2060199</v>
      </c>
      <c r="B442" s="267" t="s">
        <v>390</v>
      </c>
      <c r="C442" s="268">
        <v>93</v>
      </c>
      <c r="D442" s="247"/>
      <c r="E442" s="247"/>
      <c r="F442" s="247">
        <f t="shared" si="6"/>
        <v>93</v>
      </c>
    </row>
    <row r="443" s="101" customFormat="1" ht="25.05" customHeight="1" spans="1:6">
      <c r="A443" s="266">
        <v>20602</v>
      </c>
      <c r="B443" s="267" t="s">
        <v>391</v>
      </c>
      <c r="C443" s="268">
        <v>0</v>
      </c>
      <c r="D443" s="247"/>
      <c r="E443" s="247"/>
      <c r="F443" s="247">
        <f t="shared" si="6"/>
        <v>0</v>
      </c>
    </row>
    <row r="444" s="101" customFormat="1" ht="25.05" customHeight="1" spans="1:6">
      <c r="A444" s="266">
        <v>2060201</v>
      </c>
      <c r="B444" s="267" t="s">
        <v>392</v>
      </c>
      <c r="C444" s="268">
        <v>0</v>
      </c>
      <c r="D444" s="247"/>
      <c r="E444" s="247"/>
      <c r="F444" s="247">
        <f t="shared" si="6"/>
        <v>0</v>
      </c>
    </row>
    <row r="445" s="101" customFormat="1" ht="25.05" customHeight="1" spans="1:6">
      <c r="A445" s="266">
        <v>2060203</v>
      </c>
      <c r="B445" s="267" t="s">
        <v>393</v>
      </c>
      <c r="C445" s="268">
        <v>0</v>
      </c>
      <c r="D445" s="247"/>
      <c r="E445" s="247"/>
      <c r="F445" s="247">
        <f t="shared" si="6"/>
        <v>0</v>
      </c>
    </row>
    <row r="446" s="101" customFormat="1" ht="25.05" customHeight="1" spans="1:6">
      <c r="A446" s="266">
        <v>2060204</v>
      </c>
      <c r="B446" s="267" t="s">
        <v>394</v>
      </c>
      <c r="C446" s="268">
        <v>0</v>
      </c>
      <c r="D446" s="247"/>
      <c r="E446" s="247"/>
      <c r="F446" s="247">
        <f t="shared" si="6"/>
        <v>0</v>
      </c>
    </row>
    <row r="447" s="101" customFormat="1" ht="25.05" customHeight="1" spans="1:6">
      <c r="A447" s="266">
        <v>2060205</v>
      </c>
      <c r="B447" s="267" t="s">
        <v>395</v>
      </c>
      <c r="C447" s="268">
        <v>0</v>
      </c>
      <c r="D447" s="247"/>
      <c r="E447" s="247"/>
      <c r="F447" s="247">
        <f t="shared" si="6"/>
        <v>0</v>
      </c>
    </row>
    <row r="448" s="101" customFormat="1" ht="25.05" customHeight="1" spans="1:6">
      <c r="A448" s="266">
        <v>2060206</v>
      </c>
      <c r="B448" s="267" t="s">
        <v>396</v>
      </c>
      <c r="C448" s="268">
        <v>0</v>
      </c>
      <c r="D448" s="247"/>
      <c r="E448" s="247"/>
      <c r="F448" s="247">
        <f t="shared" si="6"/>
        <v>0</v>
      </c>
    </row>
    <row r="449" s="101" customFormat="1" ht="25.05" customHeight="1" spans="1:6">
      <c r="A449" s="266">
        <v>2060207</v>
      </c>
      <c r="B449" s="267" t="s">
        <v>397</v>
      </c>
      <c r="C449" s="268">
        <v>0</v>
      </c>
      <c r="D449" s="247"/>
      <c r="E449" s="247"/>
      <c r="F449" s="247">
        <f t="shared" si="6"/>
        <v>0</v>
      </c>
    </row>
    <row r="450" s="101" customFormat="1" ht="25.05" customHeight="1" spans="1:6">
      <c r="A450" s="266">
        <v>2060208</v>
      </c>
      <c r="B450" s="267" t="s">
        <v>398</v>
      </c>
      <c r="C450" s="268">
        <v>0</v>
      </c>
      <c r="D450" s="247"/>
      <c r="E450" s="247"/>
      <c r="F450" s="247">
        <f t="shared" si="6"/>
        <v>0</v>
      </c>
    </row>
    <row r="451" s="101" customFormat="1" ht="25.05" customHeight="1" spans="1:6">
      <c r="A451" s="266">
        <v>2060299</v>
      </c>
      <c r="B451" s="267" t="s">
        <v>399</v>
      </c>
      <c r="C451" s="268">
        <v>0</v>
      </c>
      <c r="D451" s="247"/>
      <c r="E451" s="247"/>
      <c r="F451" s="247">
        <f t="shared" si="6"/>
        <v>0</v>
      </c>
    </row>
    <row r="452" s="101" customFormat="1" ht="25.05" customHeight="1" spans="1:6">
      <c r="A452" s="266">
        <v>20603</v>
      </c>
      <c r="B452" s="267" t="s">
        <v>400</v>
      </c>
      <c r="C452" s="268">
        <v>0</v>
      </c>
      <c r="D452" s="247"/>
      <c r="E452" s="247"/>
      <c r="F452" s="247">
        <f t="shared" si="6"/>
        <v>0</v>
      </c>
    </row>
    <row r="453" s="101" customFormat="1" ht="25.05" customHeight="1" spans="1:6">
      <c r="A453" s="266">
        <v>2060301</v>
      </c>
      <c r="B453" s="267" t="s">
        <v>392</v>
      </c>
      <c r="C453" s="268">
        <v>0</v>
      </c>
      <c r="D453" s="247"/>
      <c r="E453" s="247"/>
      <c r="F453" s="247">
        <f t="shared" si="6"/>
        <v>0</v>
      </c>
    </row>
    <row r="454" s="101" customFormat="1" ht="25.05" customHeight="1" spans="1:6">
      <c r="A454" s="266">
        <v>2060302</v>
      </c>
      <c r="B454" s="267" t="s">
        <v>401</v>
      </c>
      <c r="C454" s="268">
        <v>0</v>
      </c>
      <c r="D454" s="247"/>
      <c r="E454" s="247"/>
      <c r="F454" s="247">
        <f t="shared" si="6"/>
        <v>0</v>
      </c>
    </row>
    <row r="455" s="101" customFormat="1" ht="25.05" customHeight="1" spans="1:6">
      <c r="A455" s="266">
        <v>2060303</v>
      </c>
      <c r="B455" s="267" t="s">
        <v>402</v>
      </c>
      <c r="C455" s="268">
        <v>0</v>
      </c>
      <c r="D455" s="247"/>
      <c r="E455" s="247"/>
      <c r="F455" s="247">
        <f t="shared" ref="F455:F518" si="7">C455+D455+E455</f>
        <v>0</v>
      </c>
    </row>
    <row r="456" s="101" customFormat="1" ht="25.05" customHeight="1" spans="1:6">
      <c r="A456" s="266">
        <v>2060304</v>
      </c>
      <c r="B456" s="267" t="s">
        <v>403</v>
      </c>
      <c r="C456" s="268">
        <v>0</v>
      </c>
      <c r="D456" s="247"/>
      <c r="E456" s="247"/>
      <c r="F456" s="247">
        <f t="shared" si="7"/>
        <v>0</v>
      </c>
    </row>
    <row r="457" s="101" customFormat="1" ht="25.05" customHeight="1" spans="1:6">
      <c r="A457" s="266">
        <v>2060399</v>
      </c>
      <c r="B457" s="267" t="s">
        <v>404</v>
      </c>
      <c r="C457" s="268">
        <v>0</v>
      </c>
      <c r="D457" s="247"/>
      <c r="E457" s="247"/>
      <c r="F457" s="247">
        <f t="shared" si="7"/>
        <v>0</v>
      </c>
    </row>
    <row r="458" s="101" customFormat="1" ht="25.05" customHeight="1" spans="1:6">
      <c r="A458" s="266">
        <v>20604</v>
      </c>
      <c r="B458" s="267" t="s">
        <v>405</v>
      </c>
      <c r="C458" s="268">
        <v>0</v>
      </c>
      <c r="D458" s="247"/>
      <c r="E458" s="247"/>
      <c r="F458" s="247">
        <f t="shared" si="7"/>
        <v>0</v>
      </c>
    </row>
    <row r="459" s="101" customFormat="1" ht="25.05" customHeight="1" spans="1:6">
      <c r="A459" s="266">
        <v>2060401</v>
      </c>
      <c r="B459" s="267" t="s">
        <v>392</v>
      </c>
      <c r="C459" s="268">
        <v>0</v>
      </c>
      <c r="D459" s="247"/>
      <c r="E459" s="247"/>
      <c r="F459" s="247">
        <f t="shared" si="7"/>
        <v>0</v>
      </c>
    </row>
    <row r="460" s="101" customFormat="1" ht="25.05" customHeight="1" spans="1:6">
      <c r="A460" s="266">
        <v>2060404</v>
      </c>
      <c r="B460" s="267" t="s">
        <v>406</v>
      </c>
      <c r="C460" s="268">
        <v>0</v>
      </c>
      <c r="D460" s="247"/>
      <c r="E460" s="247"/>
      <c r="F460" s="247">
        <f t="shared" si="7"/>
        <v>0</v>
      </c>
    </row>
    <row r="461" s="101" customFormat="1" ht="25.05" customHeight="1" spans="1:6">
      <c r="A461" s="266">
        <v>2060405</v>
      </c>
      <c r="B461" s="267" t="s">
        <v>407</v>
      </c>
      <c r="C461" s="268">
        <v>0</v>
      </c>
      <c r="D461" s="247"/>
      <c r="E461" s="247"/>
      <c r="F461" s="247">
        <f t="shared" si="7"/>
        <v>0</v>
      </c>
    </row>
    <row r="462" s="101" customFormat="1" ht="25.05" customHeight="1" spans="1:6">
      <c r="A462" s="266">
        <v>2060499</v>
      </c>
      <c r="B462" s="267" t="s">
        <v>408</v>
      </c>
      <c r="C462" s="268">
        <v>0</v>
      </c>
      <c r="D462" s="247"/>
      <c r="E462" s="247"/>
      <c r="F462" s="247">
        <f t="shared" si="7"/>
        <v>0</v>
      </c>
    </row>
    <row r="463" s="101" customFormat="1" ht="25.05" customHeight="1" spans="1:6">
      <c r="A463" s="266">
        <v>20605</v>
      </c>
      <c r="B463" s="267" t="s">
        <v>409</v>
      </c>
      <c r="C463" s="268">
        <f>C467</f>
        <v>6000</v>
      </c>
      <c r="D463" s="247"/>
      <c r="E463" s="247"/>
      <c r="F463" s="247">
        <f t="shared" si="7"/>
        <v>6000</v>
      </c>
    </row>
    <row r="464" s="101" customFormat="1" ht="25.05" customHeight="1" spans="1:6">
      <c r="A464" s="266">
        <v>2060501</v>
      </c>
      <c r="B464" s="267" t="s">
        <v>392</v>
      </c>
      <c r="C464" s="268">
        <v>0</v>
      </c>
      <c r="D464" s="247"/>
      <c r="E464" s="247"/>
      <c r="F464" s="247">
        <f t="shared" si="7"/>
        <v>0</v>
      </c>
    </row>
    <row r="465" s="101" customFormat="1" ht="25.05" customHeight="1" spans="1:6">
      <c r="A465" s="266">
        <v>2060502</v>
      </c>
      <c r="B465" s="267" t="s">
        <v>410</v>
      </c>
      <c r="C465" s="268">
        <v>0</v>
      </c>
      <c r="D465" s="247"/>
      <c r="E465" s="247"/>
      <c r="F465" s="247">
        <f t="shared" si="7"/>
        <v>0</v>
      </c>
    </row>
    <row r="466" s="101" customFormat="1" ht="25.05" customHeight="1" spans="1:6">
      <c r="A466" s="266">
        <v>2060503</v>
      </c>
      <c r="B466" s="267" t="s">
        <v>411</v>
      </c>
      <c r="C466" s="268">
        <v>0</v>
      </c>
      <c r="D466" s="247"/>
      <c r="E466" s="247"/>
      <c r="F466" s="247">
        <f t="shared" si="7"/>
        <v>0</v>
      </c>
    </row>
    <row r="467" s="101" customFormat="1" ht="25.05" customHeight="1" spans="1:6">
      <c r="A467" s="266">
        <v>2060599</v>
      </c>
      <c r="B467" s="267" t="s">
        <v>412</v>
      </c>
      <c r="C467" s="268">
        <v>6000</v>
      </c>
      <c r="D467" s="247"/>
      <c r="E467" s="247"/>
      <c r="F467" s="247">
        <f t="shared" si="7"/>
        <v>6000</v>
      </c>
    </row>
    <row r="468" s="101" customFormat="1" ht="25.05" customHeight="1" spans="1:6">
      <c r="A468" s="266">
        <v>20606</v>
      </c>
      <c r="B468" s="267" t="s">
        <v>413</v>
      </c>
      <c r="C468" s="268">
        <v>0</v>
      </c>
      <c r="D468" s="247"/>
      <c r="E468" s="247"/>
      <c r="F468" s="247">
        <f t="shared" si="7"/>
        <v>0</v>
      </c>
    </row>
    <row r="469" s="101" customFormat="1" ht="25.05" customHeight="1" spans="1:6">
      <c r="A469" s="266">
        <v>2060601</v>
      </c>
      <c r="B469" s="267" t="s">
        <v>414</v>
      </c>
      <c r="C469" s="268">
        <v>0</v>
      </c>
      <c r="D469" s="247"/>
      <c r="E469" s="247"/>
      <c r="F469" s="247">
        <f t="shared" si="7"/>
        <v>0</v>
      </c>
    </row>
    <row r="470" s="101" customFormat="1" ht="25.05" customHeight="1" spans="1:6">
      <c r="A470" s="266">
        <v>2060602</v>
      </c>
      <c r="B470" s="267" t="s">
        <v>415</v>
      </c>
      <c r="C470" s="268">
        <v>0</v>
      </c>
      <c r="D470" s="247"/>
      <c r="E470" s="247"/>
      <c r="F470" s="247">
        <f t="shared" si="7"/>
        <v>0</v>
      </c>
    </row>
    <row r="471" s="101" customFormat="1" ht="25.05" customHeight="1" spans="1:6">
      <c r="A471" s="266">
        <v>2060603</v>
      </c>
      <c r="B471" s="267" t="s">
        <v>416</v>
      </c>
      <c r="C471" s="268">
        <v>0</v>
      </c>
      <c r="D471" s="247"/>
      <c r="E471" s="247"/>
      <c r="F471" s="247">
        <f t="shared" si="7"/>
        <v>0</v>
      </c>
    </row>
    <row r="472" s="101" customFormat="1" ht="25.05" customHeight="1" spans="1:6">
      <c r="A472" s="266">
        <v>2060699</v>
      </c>
      <c r="B472" s="267" t="s">
        <v>417</v>
      </c>
      <c r="C472" s="268">
        <v>0</v>
      </c>
      <c r="D472" s="247"/>
      <c r="E472" s="247"/>
      <c r="F472" s="247">
        <f t="shared" si="7"/>
        <v>0</v>
      </c>
    </row>
    <row r="473" s="101" customFormat="1" ht="25.05" customHeight="1" spans="1:6">
      <c r="A473" s="266">
        <v>20607</v>
      </c>
      <c r="B473" s="267" t="s">
        <v>418</v>
      </c>
      <c r="C473" s="268">
        <f>C475+C479</f>
        <v>3019.7</v>
      </c>
      <c r="D473" s="247"/>
      <c r="E473" s="247"/>
      <c r="F473" s="247">
        <f t="shared" si="7"/>
        <v>3019.7</v>
      </c>
    </row>
    <row r="474" s="101" customFormat="1" ht="25.05" customHeight="1" spans="1:6">
      <c r="A474" s="266">
        <v>2060701</v>
      </c>
      <c r="B474" s="267" t="s">
        <v>392</v>
      </c>
      <c r="C474" s="268">
        <v>0</v>
      </c>
      <c r="D474" s="247"/>
      <c r="E474" s="247"/>
      <c r="F474" s="247">
        <f t="shared" si="7"/>
        <v>0</v>
      </c>
    </row>
    <row r="475" s="101" customFormat="1" ht="25.05" customHeight="1" spans="1:6">
      <c r="A475" s="266">
        <v>2060702</v>
      </c>
      <c r="B475" s="267" t="s">
        <v>419</v>
      </c>
      <c r="C475" s="268">
        <v>19.7</v>
      </c>
      <c r="D475" s="247"/>
      <c r="E475" s="247"/>
      <c r="F475" s="247">
        <f t="shared" si="7"/>
        <v>19.7</v>
      </c>
    </row>
    <row r="476" s="101" customFormat="1" ht="25.05" customHeight="1" spans="1:6">
      <c r="A476" s="266">
        <v>2060703</v>
      </c>
      <c r="B476" s="267" t="s">
        <v>420</v>
      </c>
      <c r="C476" s="268">
        <v>0</v>
      </c>
      <c r="D476" s="247"/>
      <c r="E476" s="247"/>
      <c r="F476" s="247">
        <f t="shared" si="7"/>
        <v>0</v>
      </c>
    </row>
    <row r="477" s="101" customFormat="1" ht="25.05" customHeight="1" spans="1:6">
      <c r="A477" s="266">
        <v>2060704</v>
      </c>
      <c r="B477" s="267" t="s">
        <v>421</v>
      </c>
      <c r="C477" s="268">
        <v>0</v>
      </c>
      <c r="D477" s="247"/>
      <c r="E477" s="247"/>
      <c r="F477" s="247">
        <f t="shared" si="7"/>
        <v>0</v>
      </c>
    </row>
    <row r="478" s="101" customFormat="1" ht="25.05" customHeight="1" spans="1:6">
      <c r="A478" s="266">
        <v>2060705</v>
      </c>
      <c r="B478" s="267" t="s">
        <v>422</v>
      </c>
      <c r="C478" s="268">
        <v>0</v>
      </c>
      <c r="D478" s="247"/>
      <c r="E478" s="247"/>
      <c r="F478" s="247">
        <f t="shared" si="7"/>
        <v>0</v>
      </c>
    </row>
    <row r="479" s="101" customFormat="1" ht="25.05" customHeight="1" spans="1:6">
      <c r="A479" s="266">
        <v>2060799</v>
      </c>
      <c r="B479" s="267" t="s">
        <v>423</v>
      </c>
      <c r="C479" s="268">
        <v>3000</v>
      </c>
      <c r="D479" s="247"/>
      <c r="E479" s="247"/>
      <c r="F479" s="247">
        <f t="shared" si="7"/>
        <v>3000</v>
      </c>
    </row>
    <row r="480" s="101" customFormat="1" ht="25.05" customHeight="1" spans="1:6">
      <c r="A480" s="266">
        <v>20608</v>
      </c>
      <c r="B480" s="267" t="s">
        <v>424</v>
      </c>
      <c r="C480" s="268">
        <v>0</v>
      </c>
      <c r="D480" s="247"/>
      <c r="E480" s="247"/>
      <c r="F480" s="247">
        <f t="shared" si="7"/>
        <v>0</v>
      </c>
    </row>
    <row r="481" s="101" customFormat="1" ht="25.05" customHeight="1" spans="1:6">
      <c r="A481" s="266">
        <v>2060801</v>
      </c>
      <c r="B481" s="267" t="s">
        <v>425</v>
      </c>
      <c r="C481" s="268">
        <v>0</v>
      </c>
      <c r="D481" s="247"/>
      <c r="E481" s="247"/>
      <c r="F481" s="247">
        <f t="shared" si="7"/>
        <v>0</v>
      </c>
    </row>
    <row r="482" s="101" customFormat="1" ht="25.05" customHeight="1" spans="1:6">
      <c r="A482" s="266">
        <v>2060802</v>
      </c>
      <c r="B482" s="267" t="s">
        <v>426</v>
      </c>
      <c r="C482" s="268">
        <v>0</v>
      </c>
      <c r="D482" s="247"/>
      <c r="E482" s="247"/>
      <c r="F482" s="247">
        <f t="shared" si="7"/>
        <v>0</v>
      </c>
    </row>
    <row r="483" s="101" customFormat="1" ht="25.05" customHeight="1" spans="1:6">
      <c r="A483" s="266">
        <v>2060899</v>
      </c>
      <c r="B483" s="267" t="s">
        <v>427</v>
      </c>
      <c r="C483" s="268">
        <v>0</v>
      </c>
      <c r="D483" s="247"/>
      <c r="E483" s="247"/>
      <c r="F483" s="247">
        <f t="shared" si="7"/>
        <v>0</v>
      </c>
    </row>
    <row r="484" s="101" customFormat="1" ht="25.05" customHeight="1" spans="1:6">
      <c r="A484" s="266">
        <v>20609</v>
      </c>
      <c r="B484" s="267" t="s">
        <v>428</v>
      </c>
      <c r="C484" s="268">
        <v>0</v>
      </c>
      <c r="D484" s="247"/>
      <c r="E484" s="247"/>
      <c r="F484" s="247">
        <f t="shared" si="7"/>
        <v>0</v>
      </c>
    </row>
    <row r="485" s="101" customFormat="1" ht="25.05" customHeight="1" spans="1:6">
      <c r="A485" s="266">
        <v>2060901</v>
      </c>
      <c r="B485" s="267" t="s">
        <v>429</v>
      </c>
      <c r="C485" s="268">
        <v>0</v>
      </c>
      <c r="D485" s="247"/>
      <c r="E485" s="247"/>
      <c r="F485" s="247">
        <f t="shared" si="7"/>
        <v>0</v>
      </c>
    </row>
    <row r="486" s="101" customFormat="1" ht="25.05" customHeight="1" spans="1:6">
      <c r="A486" s="266">
        <v>2060902</v>
      </c>
      <c r="B486" s="267" t="s">
        <v>430</v>
      </c>
      <c r="C486" s="268">
        <v>0</v>
      </c>
      <c r="D486" s="247"/>
      <c r="E486" s="247"/>
      <c r="F486" s="247">
        <f t="shared" si="7"/>
        <v>0</v>
      </c>
    </row>
    <row r="487" s="101" customFormat="1" ht="25.05" customHeight="1" spans="1:6">
      <c r="A487" s="266">
        <v>2060999</v>
      </c>
      <c r="B487" s="267" t="s">
        <v>431</v>
      </c>
      <c r="C487" s="268">
        <v>0</v>
      </c>
      <c r="D487" s="247"/>
      <c r="E487" s="247"/>
      <c r="F487" s="247">
        <f t="shared" si="7"/>
        <v>0</v>
      </c>
    </row>
    <row r="488" s="101" customFormat="1" ht="25.05" customHeight="1" spans="1:6">
      <c r="A488" s="266">
        <v>20699</v>
      </c>
      <c r="B488" s="267" t="s">
        <v>432</v>
      </c>
      <c r="C488" s="268">
        <v>70</v>
      </c>
      <c r="D488" s="247"/>
      <c r="E488" s="247"/>
      <c r="F488" s="247">
        <f t="shared" si="7"/>
        <v>70</v>
      </c>
    </row>
    <row r="489" s="101" customFormat="1" ht="25.05" customHeight="1" spans="1:6">
      <c r="A489" s="266">
        <v>2069901</v>
      </c>
      <c r="B489" s="267" t="s">
        <v>433</v>
      </c>
      <c r="C489" s="268">
        <v>0</v>
      </c>
      <c r="D489" s="247"/>
      <c r="E489" s="247"/>
      <c r="F489" s="247">
        <f t="shared" si="7"/>
        <v>0</v>
      </c>
    </row>
    <row r="490" s="101" customFormat="1" ht="25.05" customHeight="1" spans="1:6">
      <c r="A490" s="266">
        <v>2069902</v>
      </c>
      <c r="B490" s="267" t="s">
        <v>434</v>
      </c>
      <c r="C490" s="268">
        <v>0</v>
      </c>
      <c r="D490" s="247"/>
      <c r="E490" s="247"/>
      <c r="F490" s="247">
        <f t="shared" si="7"/>
        <v>0</v>
      </c>
    </row>
    <row r="491" s="101" customFormat="1" ht="25.05" customHeight="1" spans="1:6">
      <c r="A491" s="266">
        <v>2069903</v>
      </c>
      <c r="B491" s="267" t="s">
        <v>435</v>
      </c>
      <c r="C491" s="268">
        <v>0</v>
      </c>
      <c r="D491" s="247"/>
      <c r="E491" s="247"/>
      <c r="F491" s="247">
        <f t="shared" si="7"/>
        <v>0</v>
      </c>
    </row>
    <row r="492" s="101" customFormat="1" ht="25.05" customHeight="1" spans="1:6">
      <c r="A492" s="266">
        <v>2069999</v>
      </c>
      <c r="B492" s="267" t="s">
        <v>436</v>
      </c>
      <c r="C492" s="268">
        <v>70</v>
      </c>
      <c r="D492" s="247"/>
      <c r="E492" s="247"/>
      <c r="F492" s="247">
        <f t="shared" si="7"/>
        <v>70</v>
      </c>
    </row>
    <row r="493" s="101" customFormat="1" ht="25.05" customHeight="1" spans="1:6">
      <c r="A493" s="266">
        <v>207</v>
      </c>
      <c r="B493" s="267" t="s">
        <v>437</v>
      </c>
      <c r="C493" s="268">
        <f>3908.70444+2000</f>
        <v>5908.70444</v>
      </c>
      <c r="D493" s="247"/>
      <c r="E493" s="247"/>
      <c r="F493" s="247">
        <f t="shared" si="7"/>
        <v>5908.70444</v>
      </c>
    </row>
    <row r="494" s="101" customFormat="1" ht="25.05" customHeight="1" spans="1:6">
      <c r="A494" s="266">
        <v>20701</v>
      </c>
      <c r="B494" s="267" t="s">
        <v>438</v>
      </c>
      <c r="C494" s="268">
        <v>2823.29064</v>
      </c>
      <c r="D494" s="247"/>
      <c r="E494" s="247"/>
      <c r="F494" s="247">
        <f t="shared" si="7"/>
        <v>2823.29064</v>
      </c>
    </row>
    <row r="495" s="101" customFormat="1" ht="25.05" customHeight="1" spans="1:6">
      <c r="A495" s="266">
        <v>2070101</v>
      </c>
      <c r="B495" s="267" t="s">
        <v>111</v>
      </c>
      <c r="C495" s="268">
        <v>635.41164</v>
      </c>
      <c r="D495" s="247"/>
      <c r="E495" s="247"/>
      <c r="F495" s="247">
        <f t="shared" si="7"/>
        <v>635.41164</v>
      </c>
    </row>
    <row r="496" s="101" customFormat="1" ht="25.05" customHeight="1" spans="1:6">
      <c r="A496" s="266">
        <v>2070102</v>
      </c>
      <c r="B496" s="267" t="s">
        <v>112</v>
      </c>
      <c r="C496" s="268">
        <v>0</v>
      </c>
      <c r="D496" s="247"/>
      <c r="E496" s="247"/>
      <c r="F496" s="247">
        <f t="shared" si="7"/>
        <v>0</v>
      </c>
    </row>
    <row r="497" s="101" customFormat="1" ht="25.05" customHeight="1" spans="1:6">
      <c r="A497" s="266">
        <v>2070103</v>
      </c>
      <c r="B497" s="267" t="s">
        <v>113</v>
      </c>
      <c r="C497" s="268">
        <v>0</v>
      </c>
      <c r="D497" s="247"/>
      <c r="E497" s="247"/>
      <c r="F497" s="247">
        <f t="shared" si="7"/>
        <v>0</v>
      </c>
    </row>
    <row r="498" s="101" customFormat="1" ht="25.05" customHeight="1" spans="1:6">
      <c r="A498" s="266">
        <v>2070104</v>
      </c>
      <c r="B498" s="267" t="s">
        <v>439</v>
      </c>
      <c r="C498" s="268">
        <v>75.9354</v>
      </c>
      <c r="D498" s="247"/>
      <c r="E498" s="247"/>
      <c r="F498" s="247">
        <f t="shared" si="7"/>
        <v>75.9354</v>
      </c>
    </row>
    <row r="499" s="101" customFormat="1" ht="25.05" customHeight="1" spans="1:6">
      <c r="A499" s="266">
        <v>2070105</v>
      </c>
      <c r="B499" s="267" t="s">
        <v>440</v>
      </c>
      <c r="C499" s="268">
        <v>0</v>
      </c>
      <c r="D499" s="247"/>
      <c r="E499" s="247"/>
      <c r="F499" s="247">
        <f t="shared" si="7"/>
        <v>0</v>
      </c>
    </row>
    <row r="500" s="101" customFormat="1" ht="25.05" customHeight="1" spans="1:6">
      <c r="A500" s="266">
        <v>2070106</v>
      </c>
      <c r="B500" s="267" t="s">
        <v>441</v>
      </c>
      <c r="C500" s="268">
        <v>0</v>
      </c>
      <c r="D500" s="247"/>
      <c r="E500" s="247"/>
      <c r="F500" s="247">
        <f t="shared" si="7"/>
        <v>0</v>
      </c>
    </row>
    <row r="501" s="101" customFormat="1" ht="25.05" customHeight="1" spans="1:6">
      <c r="A501" s="266">
        <v>2070107</v>
      </c>
      <c r="B501" s="267" t="s">
        <v>442</v>
      </c>
      <c r="C501" s="268">
        <v>0</v>
      </c>
      <c r="D501" s="247"/>
      <c r="E501" s="247"/>
      <c r="F501" s="247">
        <f t="shared" si="7"/>
        <v>0</v>
      </c>
    </row>
    <row r="502" s="101" customFormat="1" ht="25.05" customHeight="1" spans="1:6">
      <c r="A502" s="266">
        <v>2070108</v>
      </c>
      <c r="B502" s="267" t="s">
        <v>443</v>
      </c>
      <c r="C502" s="268">
        <v>106</v>
      </c>
      <c r="D502" s="247"/>
      <c r="E502" s="247"/>
      <c r="F502" s="247">
        <f t="shared" si="7"/>
        <v>106</v>
      </c>
    </row>
    <row r="503" s="101" customFormat="1" ht="25.05" customHeight="1" spans="1:6">
      <c r="A503" s="266">
        <v>2070109</v>
      </c>
      <c r="B503" s="267" t="s">
        <v>444</v>
      </c>
      <c r="C503" s="268">
        <v>0</v>
      </c>
      <c r="D503" s="247"/>
      <c r="E503" s="247"/>
      <c r="F503" s="247">
        <f t="shared" si="7"/>
        <v>0</v>
      </c>
    </row>
    <row r="504" s="101" customFormat="1" ht="25.05" customHeight="1" spans="1:6">
      <c r="A504" s="266">
        <v>2070110</v>
      </c>
      <c r="B504" s="267" t="s">
        <v>445</v>
      </c>
      <c r="C504" s="268">
        <v>0</v>
      </c>
      <c r="D504" s="247"/>
      <c r="E504" s="247"/>
      <c r="F504" s="247">
        <f t="shared" si="7"/>
        <v>0</v>
      </c>
    </row>
    <row r="505" s="101" customFormat="1" ht="25.05" customHeight="1" spans="1:6">
      <c r="A505" s="266">
        <v>2070111</v>
      </c>
      <c r="B505" s="267" t="s">
        <v>446</v>
      </c>
      <c r="C505" s="268">
        <v>38</v>
      </c>
      <c r="D505" s="247"/>
      <c r="E505" s="247"/>
      <c r="F505" s="247">
        <f t="shared" si="7"/>
        <v>38</v>
      </c>
    </row>
    <row r="506" s="101" customFormat="1" ht="25.05" customHeight="1" spans="1:6">
      <c r="A506" s="266">
        <v>2070112</v>
      </c>
      <c r="B506" s="267" t="s">
        <v>447</v>
      </c>
      <c r="C506" s="268">
        <v>396.9436</v>
      </c>
      <c r="D506" s="247"/>
      <c r="E506" s="247"/>
      <c r="F506" s="247">
        <f t="shared" si="7"/>
        <v>396.9436</v>
      </c>
    </row>
    <row r="507" s="101" customFormat="1" ht="25.05" customHeight="1" spans="1:6">
      <c r="A507" s="266">
        <v>2070113</v>
      </c>
      <c r="B507" s="267" t="s">
        <v>448</v>
      </c>
      <c r="C507" s="268">
        <v>25</v>
      </c>
      <c r="D507" s="247"/>
      <c r="E507" s="247"/>
      <c r="F507" s="247">
        <f t="shared" si="7"/>
        <v>25</v>
      </c>
    </row>
    <row r="508" s="101" customFormat="1" ht="25.05" customHeight="1" spans="1:6">
      <c r="A508" s="266">
        <v>2070114</v>
      </c>
      <c r="B508" s="267" t="s">
        <v>449</v>
      </c>
      <c r="C508" s="268">
        <v>0</v>
      </c>
      <c r="D508" s="247"/>
      <c r="E508" s="247"/>
      <c r="F508" s="247">
        <f t="shared" si="7"/>
        <v>0</v>
      </c>
    </row>
    <row r="509" s="101" customFormat="1" ht="25.05" customHeight="1" spans="1:6">
      <c r="A509" s="266">
        <v>2070199</v>
      </c>
      <c r="B509" s="267" t="s">
        <v>450</v>
      </c>
      <c r="C509" s="268">
        <v>1546</v>
      </c>
      <c r="D509" s="247"/>
      <c r="E509" s="247"/>
      <c r="F509" s="247">
        <f t="shared" si="7"/>
        <v>1546</v>
      </c>
    </row>
    <row r="510" s="101" customFormat="1" ht="25.05" customHeight="1" spans="1:6">
      <c r="A510" s="266">
        <v>20702</v>
      </c>
      <c r="B510" s="267" t="s">
        <v>451</v>
      </c>
      <c r="C510" s="268">
        <v>129.9871</v>
      </c>
      <c r="D510" s="247"/>
      <c r="E510" s="247"/>
      <c r="F510" s="247">
        <f t="shared" si="7"/>
        <v>129.9871</v>
      </c>
    </row>
    <row r="511" s="101" customFormat="1" ht="25.05" customHeight="1" spans="1:6">
      <c r="A511" s="266">
        <v>2070201</v>
      </c>
      <c r="B511" s="267" t="s">
        <v>111</v>
      </c>
      <c r="C511" s="268">
        <v>36.4754</v>
      </c>
      <c r="D511" s="247"/>
      <c r="E511" s="247"/>
      <c r="F511" s="247">
        <f t="shared" si="7"/>
        <v>36.4754</v>
      </c>
    </row>
    <row r="512" s="101" customFormat="1" ht="25.05" customHeight="1" spans="1:6">
      <c r="A512" s="266">
        <v>2070202</v>
      </c>
      <c r="B512" s="267" t="s">
        <v>112</v>
      </c>
      <c r="C512" s="268">
        <v>0</v>
      </c>
      <c r="D512" s="247"/>
      <c r="E512" s="247"/>
      <c r="F512" s="247">
        <f t="shared" si="7"/>
        <v>0</v>
      </c>
    </row>
    <row r="513" s="101" customFormat="1" ht="25.05" customHeight="1" spans="1:6">
      <c r="A513" s="266">
        <v>2070203</v>
      </c>
      <c r="B513" s="267" t="s">
        <v>113</v>
      </c>
      <c r="C513" s="268">
        <v>0</v>
      </c>
      <c r="D513" s="247"/>
      <c r="E513" s="247"/>
      <c r="F513" s="247">
        <f t="shared" si="7"/>
        <v>0</v>
      </c>
    </row>
    <row r="514" s="101" customFormat="1" ht="25.05" customHeight="1" spans="1:6">
      <c r="A514" s="266">
        <v>2070204</v>
      </c>
      <c r="B514" s="267" t="s">
        <v>452</v>
      </c>
      <c r="C514" s="268">
        <v>9</v>
      </c>
      <c r="D514" s="247"/>
      <c r="E514" s="247"/>
      <c r="F514" s="247">
        <f t="shared" si="7"/>
        <v>9</v>
      </c>
    </row>
    <row r="515" s="101" customFormat="1" ht="25.05" customHeight="1" spans="1:6">
      <c r="A515" s="266">
        <v>2070205</v>
      </c>
      <c r="B515" s="267" t="s">
        <v>453</v>
      </c>
      <c r="C515" s="268">
        <v>84.5117</v>
      </c>
      <c r="D515" s="247"/>
      <c r="E515" s="247"/>
      <c r="F515" s="247">
        <f t="shared" si="7"/>
        <v>84.5117</v>
      </c>
    </row>
    <row r="516" s="101" customFormat="1" ht="25.05" customHeight="1" spans="1:6">
      <c r="A516" s="266">
        <v>2070206</v>
      </c>
      <c r="B516" s="267" t="s">
        <v>454</v>
      </c>
      <c r="C516" s="268">
        <v>0</v>
      </c>
      <c r="D516" s="247"/>
      <c r="E516" s="247"/>
      <c r="F516" s="247">
        <f t="shared" si="7"/>
        <v>0</v>
      </c>
    </row>
    <row r="517" s="101" customFormat="1" ht="25.05" customHeight="1" spans="1:6">
      <c r="A517" s="266">
        <v>2070299</v>
      </c>
      <c r="B517" s="267" t="s">
        <v>455</v>
      </c>
      <c r="C517" s="268">
        <v>0</v>
      </c>
      <c r="D517" s="247"/>
      <c r="E517" s="247"/>
      <c r="F517" s="247">
        <f t="shared" si="7"/>
        <v>0</v>
      </c>
    </row>
    <row r="518" s="101" customFormat="1" ht="25.05" customHeight="1" spans="1:6">
      <c r="A518" s="266">
        <v>20703</v>
      </c>
      <c r="B518" s="267" t="s">
        <v>456</v>
      </c>
      <c r="C518" s="268">
        <v>0</v>
      </c>
      <c r="D518" s="247"/>
      <c r="E518" s="247"/>
      <c r="F518" s="247">
        <f t="shared" si="7"/>
        <v>0</v>
      </c>
    </row>
    <row r="519" s="101" customFormat="1" ht="25.05" customHeight="1" spans="1:6">
      <c r="A519" s="266">
        <v>2070301</v>
      </c>
      <c r="B519" s="267" t="s">
        <v>111</v>
      </c>
      <c r="C519" s="268">
        <v>0</v>
      </c>
      <c r="D519" s="247"/>
      <c r="E519" s="247"/>
      <c r="F519" s="247">
        <f t="shared" ref="F519:F582" si="8">C519+D519+E519</f>
        <v>0</v>
      </c>
    </row>
    <row r="520" s="101" customFormat="1" ht="25.05" customHeight="1" spans="1:6">
      <c r="A520" s="266">
        <v>2070302</v>
      </c>
      <c r="B520" s="267" t="s">
        <v>112</v>
      </c>
      <c r="C520" s="268">
        <v>0</v>
      </c>
      <c r="D520" s="247"/>
      <c r="E520" s="247"/>
      <c r="F520" s="247">
        <f t="shared" si="8"/>
        <v>0</v>
      </c>
    </row>
    <row r="521" s="101" customFormat="1" ht="25.05" customHeight="1" spans="1:6">
      <c r="A521" s="266">
        <v>2070303</v>
      </c>
      <c r="B521" s="267" t="s">
        <v>113</v>
      </c>
      <c r="C521" s="268">
        <v>0</v>
      </c>
      <c r="D521" s="247"/>
      <c r="E521" s="247"/>
      <c r="F521" s="247">
        <f t="shared" si="8"/>
        <v>0</v>
      </c>
    </row>
    <row r="522" s="101" customFormat="1" ht="25.05" customHeight="1" spans="1:6">
      <c r="A522" s="266">
        <v>2070304</v>
      </c>
      <c r="B522" s="267" t="s">
        <v>457</v>
      </c>
      <c r="C522" s="268">
        <v>0</v>
      </c>
      <c r="D522" s="247"/>
      <c r="E522" s="247"/>
      <c r="F522" s="247">
        <f t="shared" si="8"/>
        <v>0</v>
      </c>
    </row>
    <row r="523" s="101" customFormat="1" ht="25.05" customHeight="1" spans="1:6">
      <c r="A523" s="266">
        <v>2070305</v>
      </c>
      <c r="B523" s="267" t="s">
        <v>458</v>
      </c>
      <c r="C523" s="268">
        <v>0</v>
      </c>
      <c r="D523" s="247"/>
      <c r="E523" s="247"/>
      <c r="F523" s="247">
        <f t="shared" si="8"/>
        <v>0</v>
      </c>
    </row>
    <row r="524" s="101" customFormat="1" ht="25.05" customHeight="1" spans="1:6">
      <c r="A524" s="266">
        <v>2070306</v>
      </c>
      <c r="B524" s="267" t="s">
        <v>459</v>
      </c>
      <c r="C524" s="268">
        <v>0</v>
      </c>
      <c r="D524" s="247"/>
      <c r="E524" s="247"/>
      <c r="F524" s="247">
        <f t="shared" si="8"/>
        <v>0</v>
      </c>
    </row>
    <row r="525" s="101" customFormat="1" ht="25.05" customHeight="1" spans="1:6">
      <c r="A525" s="266">
        <v>2070307</v>
      </c>
      <c r="B525" s="267" t="s">
        <v>460</v>
      </c>
      <c r="C525" s="268">
        <v>0</v>
      </c>
      <c r="D525" s="247"/>
      <c r="E525" s="247"/>
      <c r="F525" s="247">
        <f t="shared" si="8"/>
        <v>0</v>
      </c>
    </row>
    <row r="526" s="101" customFormat="1" ht="25.05" customHeight="1" spans="1:6">
      <c r="A526" s="266">
        <v>2070308</v>
      </c>
      <c r="B526" s="267" t="s">
        <v>461</v>
      </c>
      <c r="C526" s="268">
        <v>0</v>
      </c>
      <c r="D526" s="247"/>
      <c r="E526" s="247"/>
      <c r="F526" s="247">
        <f t="shared" si="8"/>
        <v>0</v>
      </c>
    </row>
    <row r="527" s="101" customFormat="1" ht="25.05" customHeight="1" spans="1:6">
      <c r="A527" s="266">
        <v>2070309</v>
      </c>
      <c r="B527" s="267" t="s">
        <v>462</v>
      </c>
      <c r="C527" s="268">
        <v>0</v>
      </c>
      <c r="D527" s="247"/>
      <c r="E527" s="247"/>
      <c r="F527" s="247">
        <f t="shared" si="8"/>
        <v>0</v>
      </c>
    </row>
    <row r="528" s="101" customFormat="1" ht="25.05" customHeight="1" spans="1:6">
      <c r="A528" s="266">
        <v>2070399</v>
      </c>
      <c r="B528" s="267" t="s">
        <v>463</v>
      </c>
      <c r="C528" s="268">
        <v>0</v>
      </c>
      <c r="D528" s="247"/>
      <c r="E528" s="247"/>
      <c r="F528" s="247">
        <f t="shared" si="8"/>
        <v>0</v>
      </c>
    </row>
    <row r="529" s="101" customFormat="1" ht="25.05" customHeight="1" spans="1:6">
      <c r="A529" s="266">
        <v>20706</v>
      </c>
      <c r="B529" s="267" t="s">
        <v>464</v>
      </c>
      <c r="C529" s="268">
        <v>0</v>
      </c>
      <c r="D529" s="247"/>
      <c r="E529" s="247"/>
      <c r="F529" s="247">
        <f t="shared" si="8"/>
        <v>0</v>
      </c>
    </row>
    <row r="530" s="101" customFormat="1" ht="25.05" customHeight="1" spans="1:6">
      <c r="A530" s="266">
        <v>2070601</v>
      </c>
      <c r="B530" s="267" t="s">
        <v>111</v>
      </c>
      <c r="C530" s="268">
        <v>0</v>
      </c>
      <c r="D530" s="247"/>
      <c r="E530" s="247"/>
      <c r="F530" s="247">
        <f t="shared" si="8"/>
        <v>0</v>
      </c>
    </row>
    <row r="531" s="101" customFormat="1" ht="25.05" customHeight="1" spans="1:6">
      <c r="A531" s="266">
        <v>2070602</v>
      </c>
      <c r="B531" s="267" t="s">
        <v>112</v>
      </c>
      <c r="C531" s="268">
        <v>0</v>
      </c>
      <c r="D531" s="247"/>
      <c r="E531" s="247"/>
      <c r="F531" s="247">
        <f t="shared" si="8"/>
        <v>0</v>
      </c>
    </row>
    <row r="532" s="101" customFormat="1" ht="25.05" customHeight="1" spans="1:6">
      <c r="A532" s="266">
        <v>2070603</v>
      </c>
      <c r="B532" s="267" t="s">
        <v>113</v>
      </c>
      <c r="C532" s="268">
        <v>0</v>
      </c>
      <c r="D532" s="247"/>
      <c r="E532" s="247"/>
      <c r="F532" s="247">
        <f t="shared" si="8"/>
        <v>0</v>
      </c>
    </row>
    <row r="533" s="101" customFormat="1" ht="25.05" customHeight="1" spans="1:6">
      <c r="A533" s="266">
        <v>2070604</v>
      </c>
      <c r="B533" s="267" t="s">
        <v>465</v>
      </c>
      <c r="C533" s="268">
        <v>0</v>
      </c>
      <c r="D533" s="247"/>
      <c r="E533" s="247"/>
      <c r="F533" s="247">
        <f t="shared" si="8"/>
        <v>0</v>
      </c>
    </row>
    <row r="534" s="101" customFormat="1" ht="25.05" customHeight="1" spans="1:6">
      <c r="A534" s="266">
        <v>2070605</v>
      </c>
      <c r="B534" s="267" t="s">
        <v>466</v>
      </c>
      <c r="C534" s="268">
        <v>0</v>
      </c>
      <c r="D534" s="247"/>
      <c r="E534" s="247"/>
      <c r="F534" s="247">
        <f t="shared" si="8"/>
        <v>0</v>
      </c>
    </row>
    <row r="535" s="101" customFormat="1" ht="25.05" customHeight="1" spans="1:6">
      <c r="A535" s="266">
        <v>2070606</v>
      </c>
      <c r="B535" s="267" t="s">
        <v>467</v>
      </c>
      <c r="C535" s="268">
        <v>0</v>
      </c>
      <c r="D535" s="247"/>
      <c r="E535" s="247"/>
      <c r="F535" s="247">
        <f t="shared" si="8"/>
        <v>0</v>
      </c>
    </row>
    <row r="536" s="101" customFormat="1" ht="25.05" customHeight="1" spans="1:6">
      <c r="A536" s="266">
        <v>2070607</v>
      </c>
      <c r="B536" s="267" t="s">
        <v>468</v>
      </c>
      <c r="C536" s="268">
        <v>0</v>
      </c>
      <c r="D536" s="247"/>
      <c r="E536" s="247"/>
      <c r="F536" s="247">
        <f t="shared" si="8"/>
        <v>0</v>
      </c>
    </row>
    <row r="537" s="101" customFormat="1" ht="25.05" customHeight="1" spans="1:6">
      <c r="A537" s="266">
        <v>2070699</v>
      </c>
      <c r="B537" s="267" t="s">
        <v>469</v>
      </c>
      <c r="C537" s="268">
        <v>0</v>
      </c>
      <c r="D537" s="247"/>
      <c r="E537" s="247"/>
      <c r="F537" s="247">
        <f t="shared" si="8"/>
        <v>0</v>
      </c>
    </row>
    <row r="538" s="101" customFormat="1" ht="25.05" customHeight="1" spans="1:6">
      <c r="A538" s="266">
        <v>20708</v>
      </c>
      <c r="B538" s="267" t="s">
        <v>470</v>
      </c>
      <c r="C538" s="268">
        <v>955.4267</v>
      </c>
      <c r="D538" s="247"/>
      <c r="E538" s="247"/>
      <c r="F538" s="247">
        <f t="shared" si="8"/>
        <v>955.4267</v>
      </c>
    </row>
    <row r="539" s="101" customFormat="1" ht="25.05" customHeight="1" spans="1:6">
      <c r="A539" s="266">
        <v>2070801</v>
      </c>
      <c r="B539" s="267" t="s">
        <v>111</v>
      </c>
      <c r="C539" s="268">
        <v>955.4267</v>
      </c>
      <c r="D539" s="247"/>
      <c r="E539" s="247"/>
      <c r="F539" s="247">
        <f t="shared" si="8"/>
        <v>955.4267</v>
      </c>
    </row>
    <row r="540" s="101" customFormat="1" ht="25.05" customHeight="1" spans="1:6">
      <c r="A540" s="266">
        <v>2070802</v>
      </c>
      <c r="B540" s="267" t="s">
        <v>112</v>
      </c>
      <c r="C540" s="268">
        <v>0</v>
      </c>
      <c r="D540" s="247"/>
      <c r="E540" s="247"/>
      <c r="F540" s="247">
        <f t="shared" si="8"/>
        <v>0</v>
      </c>
    </row>
    <row r="541" s="101" customFormat="1" ht="25.05" customHeight="1" spans="1:6">
      <c r="A541" s="266">
        <v>2070803</v>
      </c>
      <c r="B541" s="267" t="s">
        <v>113</v>
      </c>
      <c r="C541" s="268">
        <v>0</v>
      </c>
      <c r="D541" s="247"/>
      <c r="E541" s="247"/>
      <c r="F541" s="247">
        <f t="shared" si="8"/>
        <v>0</v>
      </c>
    </row>
    <row r="542" s="101" customFormat="1" ht="25.05" customHeight="1" spans="1:6">
      <c r="A542" s="266">
        <v>2070806</v>
      </c>
      <c r="B542" s="267" t="s">
        <v>471</v>
      </c>
      <c r="C542" s="268">
        <v>0</v>
      </c>
      <c r="D542" s="247"/>
      <c r="E542" s="247"/>
      <c r="F542" s="247">
        <f t="shared" si="8"/>
        <v>0</v>
      </c>
    </row>
    <row r="543" s="101" customFormat="1" ht="25.05" customHeight="1" spans="1:6">
      <c r="A543" s="266">
        <v>2070807</v>
      </c>
      <c r="B543" s="267" t="s">
        <v>472</v>
      </c>
      <c r="C543" s="268">
        <v>0</v>
      </c>
      <c r="D543" s="247"/>
      <c r="E543" s="247"/>
      <c r="F543" s="247">
        <f t="shared" si="8"/>
        <v>0</v>
      </c>
    </row>
    <row r="544" s="101" customFormat="1" ht="25.05" customHeight="1" spans="1:6">
      <c r="A544" s="266">
        <v>2070808</v>
      </c>
      <c r="B544" s="267" t="s">
        <v>473</v>
      </c>
      <c r="C544" s="268">
        <v>0</v>
      </c>
      <c r="D544" s="247"/>
      <c r="E544" s="247"/>
      <c r="F544" s="247">
        <f t="shared" si="8"/>
        <v>0</v>
      </c>
    </row>
    <row r="545" s="101" customFormat="1" ht="25.05" customHeight="1" spans="1:6">
      <c r="A545" s="266">
        <v>2070899</v>
      </c>
      <c r="B545" s="267" t="s">
        <v>474</v>
      </c>
      <c r="C545" s="268">
        <v>0</v>
      </c>
      <c r="D545" s="247"/>
      <c r="E545" s="247"/>
      <c r="F545" s="247">
        <f t="shared" si="8"/>
        <v>0</v>
      </c>
    </row>
    <row r="546" s="101" customFormat="1" ht="25.05" customHeight="1" spans="1:6">
      <c r="A546" s="266">
        <v>20799</v>
      </c>
      <c r="B546" s="267" t="s">
        <v>475</v>
      </c>
      <c r="C546" s="268">
        <f>C549</f>
        <v>2000</v>
      </c>
      <c r="D546" s="247"/>
      <c r="E546" s="247"/>
      <c r="F546" s="247">
        <f t="shared" si="8"/>
        <v>2000</v>
      </c>
    </row>
    <row r="547" s="101" customFormat="1" ht="25.05" customHeight="1" spans="1:6">
      <c r="A547" s="266">
        <v>2079902</v>
      </c>
      <c r="B547" s="267" t="s">
        <v>476</v>
      </c>
      <c r="C547" s="268">
        <v>0</v>
      </c>
      <c r="D547" s="247"/>
      <c r="E547" s="247"/>
      <c r="F547" s="247">
        <f t="shared" si="8"/>
        <v>0</v>
      </c>
    </row>
    <row r="548" s="101" customFormat="1" ht="25.05" customHeight="1" spans="1:6">
      <c r="A548" s="266">
        <v>2079903</v>
      </c>
      <c r="B548" s="267" t="s">
        <v>477</v>
      </c>
      <c r="C548" s="268">
        <v>0</v>
      </c>
      <c r="D548" s="247"/>
      <c r="E548" s="247"/>
      <c r="F548" s="247">
        <f t="shared" si="8"/>
        <v>0</v>
      </c>
    </row>
    <row r="549" s="101" customFormat="1" ht="25.05" customHeight="1" spans="1:6">
      <c r="A549" s="266">
        <v>2079999</v>
      </c>
      <c r="B549" s="267" t="s">
        <v>478</v>
      </c>
      <c r="C549" s="268">
        <v>2000</v>
      </c>
      <c r="D549" s="247"/>
      <c r="E549" s="247"/>
      <c r="F549" s="247">
        <f t="shared" si="8"/>
        <v>2000</v>
      </c>
    </row>
    <row r="550" s="101" customFormat="1" ht="25.05" customHeight="1" spans="1:6">
      <c r="A550" s="266">
        <v>208</v>
      </c>
      <c r="B550" s="267" t="s">
        <v>479</v>
      </c>
      <c r="C550" s="268">
        <v>84346.063059</v>
      </c>
      <c r="D550" s="247"/>
      <c r="E550" s="247"/>
      <c r="F550" s="247">
        <f t="shared" si="8"/>
        <v>84346.063059</v>
      </c>
    </row>
    <row r="551" s="101" customFormat="1" ht="25.05" customHeight="1" spans="1:6">
      <c r="A551" s="266">
        <v>20801</v>
      </c>
      <c r="B551" s="267" t="s">
        <v>480</v>
      </c>
      <c r="C551" s="268">
        <v>1459.4392</v>
      </c>
      <c r="D551" s="247"/>
      <c r="E551" s="247"/>
      <c r="F551" s="247">
        <f t="shared" si="8"/>
        <v>1459.4392</v>
      </c>
    </row>
    <row r="552" s="101" customFormat="1" ht="25.05" customHeight="1" spans="1:6">
      <c r="A552" s="266">
        <v>2080101</v>
      </c>
      <c r="B552" s="267" t="s">
        <v>111</v>
      </c>
      <c r="C552" s="268">
        <v>1459.4392</v>
      </c>
      <c r="D552" s="247"/>
      <c r="E552" s="247"/>
      <c r="F552" s="247">
        <f t="shared" si="8"/>
        <v>1459.4392</v>
      </c>
    </row>
    <row r="553" s="101" customFormat="1" ht="25.05" customHeight="1" spans="1:6">
      <c r="A553" s="266">
        <v>2080102</v>
      </c>
      <c r="B553" s="267" t="s">
        <v>112</v>
      </c>
      <c r="C553" s="268">
        <v>0</v>
      </c>
      <c r="D553" s="247"/>
      <c r="E553" s="247"/>
      <c r="F553" s="247">
        <f t="shared" si="8"/>
        <v>0</v>
      </c>
    </row>
    <row r="554" s="101" customFormat="1" ht="25.05" customHeight="1" spans="1:6">
      <c r="A554" s="266">
        <v>2080103</v>
      </c>
      <c r="B554" s="267" t="s">
        <v>113</v>
      </c>
      <c r="C554" s="268">
        <v>0</v>
      </c>
      <c r="D554" s="247"/>
      <c r="E554" s="247"/>
      <c r="F554" s="247">
        <f t="shared" si="8"/>
        <v>0</v>
      </c>
    </row>
    <row r="555" s="101" customFormat="1" ht="25.05" customHeight="1" spans="1:6">
      <c r="A555" s="266">
        <v>2080104</v>
      </c>
      <c r="B555" s="267" t="s">
        <v>481</v>
      </c>
      <c r="C555" s="268">
        <v>0</v>
      </c>
      <c r="D555" s="247"/>
      <c r="E555" s="247"/>
      <c r="F555" s="247">
        <f t="shared" si="8"/>
        <v>0</v>
      </c>
    </row>
    <row r="556" s="101" customFormat="1" ht="25.05" customHeight="1" spans="1:6">
      <c r="A556" s="266">
        <v>2080105</v>
      </c>
      <c r="B556" s="267" t="s">
        <v>482</v>
      </c>
      <c r="C556" s="268">
        <v>0</v>
      </c>
      <c r="D556" s="247"/>
      <c r="E556" s="247"/>
      <c r="F556" s="247">
        <f t="shared" si="8"/>
        <v>0</v>
      </c>
    </row>
    <row r="557" s="101" customFormat="1" ht="25.05" customHeight="1" spans="1:6">
      <c r="A557" s="266">
        <v>2080106</v>
      </c>
      <c r="B557" s="267" t="s">
        <v>483</v>
      </c>
      <c r="C557" s="268">
        <v>0</v>
      </c>
      <c r="D557" s="247"/>
      <c r="E557" s="247"/>
      <c r="F557" s="247">
        <f t="shared" si="8"/>
        <v>0</v>
      </c>
    </row>
    <row r="558" s="101" customFormat="1" ht="25.05" customHeight="1" spans="1:6">
      <c r="A558" s="266">
        <v>2080107</v>
      </c>
      <c r="B558" s="267" t="s">
        <v>484</v>
      </c>
      <c r="C558" s="268">
        <v>0</v>
      </c>
      <c r="D558" s="247"/>
      <c r="E558" s="247"/>
      <c r="F558" s="247">
        <f t="shared" si="8"/>
        <v>0</v>
      </c>
    </row>
    <row r="559" s="101" customFormat="1" ht="25.05" customHeight="1" spans="1:6">
      <c r="A559" s="266">
        <v>2080108</v>
      </c>
      <c r="B559" s="267" t="s">
        <v>152</v>
      </c>
      <c r="C559" s="268">
        <v>0</v>
      </c>
      <c r="D559" s="247"/>
      <c r="E559" s="247"/>
      <c r="F559" s="247">
        <f t="shared" si="8"/>
        <v>0</v>
      </c>
    </row>
    <row r="560" s="101" customFormat="1" ht="25.05" customHeight="1" spans="1:6">
      <c r="A560" s="266">
        <v>2080109</v>
      </c>
      <c r="B560" s="267" t="s">
        <v>485</v>
      </c>
      <c r="C560" s="268">
        <v>0</v>
      </c>
      <c r="D560" s="247"/>
      <c r="E560" s="247"/>
      <c r="F560" s="247">
        <f t="shared" si="8"/>
        <v>0</v>
      </c>
    </row>
    <row r="561" s="101" customFormat="1" ht="25.05" customHeight="1" spans="1:6">
      <c r="A561" s="266">
        <v>2080110</v>
      </c>
      <c r="B561" s="267" t="s">
        <v>486</v>
      </c>
      <c r="C561" s="268">
        <v>0</v>
      </c>
      <c r="D561" s="247"/>
      <c r="E561" s="247"/>
      <c r="F561" s="247">
        <f t="shared" si="8"/>
        <v>0</v>
      </c>
    </row>
    <row r="562" s="101" customFormat="1" ht="25.05" customHeight="1" spans="1:6">
      <c r="A562" s="266">
        <v>2080111</v>
      </c>
      <c r="B562" s="267" t="s">
        <v>487</v>
      </c>
      <c r="C562" s="268">
        <v>0</v>
      </c>
      <c r="D562" s="247"/>
      <c r="E562" s="247"/>
      <c r="F562" s="247">
        <f t="shared" si="8"/>
        <v>0</v>
      </c>
    </row>
    <row r="563" s="101" customFormat="1" ht="25.05" customHeight="1" spans="1:6">
      <c r="A563" s="266">
        <v>2080112</v>
      </c>
      <c r="B563" s="267" t="s">
        <v>488</v>
      </c>
      <c r="C563" s="268">
        <v>0</v>
      </c>
      <c r="D563" s="247"/>
      <c r="E563" s="247"/>
      <c r="F563" s="247">
        <f t="shared" si="8"/>
        <v>0</v>
      </c>
    </row>
    <row r="564" s="101" customFormat="1" ht="25.05" customHeight="1" spans="1:6">
      <c r="A564" s="266">
        <v>2080113</v>
      </c>
      <c r="B564" s="267" t="s">
        <v>489</v>
      </c>
      <c r="C564" s="268">
        <v>0</v>
      </c>
      <c r="D564" s="247"/>
      <c r="E564" s="247"/>
      <c r="F564" s="247">
        <f t="shared" si="8"/>
        <v>0</v>
      </c>
    </row>
    <row r="565" s="101" customFormat="1" ht="25.05" customHeight="1" spans="1:6">
      <c r="A565" s="266">
        <v>2080114</v>
      </c>
      <c r="B565" s="267" t="s">
        <v>490</v>
      </c>
      <c r="C565" s="268">
        <v>0</v>
      </c>
      <c r="D565" s="247"/>
      <c r="E565" s="247"/>
      <c r="F565" s="247">
        <f t="shared" si="8"/>
        <v>0</v>
      </c>
    </row>
    <row r="566" s="101" customFormat="1" ht="25.05" customHeight="1" spans="1:6">
      <c r="A566" s="266">
        <v>2080115</v>
      </c>
      <c r="B566" s="267" t="s">
        <v>491</v>
      </c>
      <c r="C566" s="268">
        <v>0</v>
      </c>
      <c r="D566" s="247"/>
      <c r="E566" s="247"/>
      <c r="F566" s="247">
        <f t="shared" si="8"/>
        <v>0</v>
      </c>
    </row>
    <row r="567" s="101" customFormat="1" ht="25.05" customHeight="1" spans="1:6">
      <c r="A567" s="266">
        <v>2080116</v>
      </c>
      <c r="B567" s="267" t="s">
        <v>492</v>
      </c>
      <c r="C567" s="268">
        <v>0</v>
      </c>
      <c r="D567" s="247"/>
      <c r="E567" s="247"/>
      <c r="F567" s="247">
        <f t="shared" si="8"/>
        <v>0</v>
      </c>
    </row>
    <row r="568" s="101" customFormat="1" ht="25.05" customHeight="1" spans="1:6">
      <c r="A568" s="266">
        <v>2080150</v>
      </c>
      <c r="B568" s="267" t="s">
        <v>120</v>
      </c>
      <c r="C568" s="268">
        <v>0</v>
      </c>
      <c r="D568" s="247"/>
      <c r="E568" s="247"/>
      <c r="F568" s="247">
        <f t="shared" si="8"/>
        <v>0</v>
      </c>
    </row>
    <row r="569" s="101" customFormat="1" ht="25.05" customHeight="1" spans="1:6">
      <c r="A569" s="266">
        <v>2080199</v>
      </c>
      <c r="B569" s="267" t="s">
        <v>493</v>
      </c>
      <c r="C569" s="268">
        <v>0</v>
      </c>
      <c r="D569" s="247"/>
      <c r="E569" s="247"/>
      <c r="F569" s="247">
        <f t="shared" si="8"/>
        <v>0</v>
      </c>
    </row>
    <row r="570" s="101" customFormat="1" ht="25.05" customHeight="1" spans="1:6">
      <c r="A570" s="266">
        <v>20802</v>
      </c>
      <c r="B570" s="267" t="s">
        <v>494</v>
      </c>
      <c r="C570" s="268">
        <v>732.6489</v>
      </c>
      <c r="D570" s="247"/>
      <c r="E570" s="247"/>
      <c r="F570" s="247">
        <f t="shared" si="8"/>
        <v>732.6489</v>
      </c>
    </row>
    <row r="571" s="101" customFormat="1" ht="25.05" customHeight="1" spans="1:6">
      <c r="A571" s="266">
        <v>2080201</v>
      </c>
      <c r="B571" s="267" t="s">
        <v>111</v>
      </c>
      <c r="C571" s="268">
        <v>649.6489</v>
      </c>
      <c r="D571" s="247"/>
      <c r="E571" s="247"/>
      <c r="F571" s="247">
        <f t="shared" si="8"/>
        <v>649.6489</v>
      </c>
    </row>
    <row r="572" s="101" customFormat="1" ht="25.05" customHeight="1" spans="1:6">
      <c r="A572" s="266">
        <v>2080202</v>
      </c>
      <c r="B572" s="267" t="s">
        <v>112</v>
      </c>
      <c r="C572" s="268">
        <v>0</v>
      </c>
      <c r="D572" s="247"/>
      <c r="E572" s="247"/>
      <c r="F572" s="247">
        <f t="shared" si="8"/>
        <v>0</v>
      </c>
    </row>
    <row r="573" s="101" customFormat="1" ht="25.05" customHeight="1" spans="1:6">
      <c r="A573" s="266">
        <v>2080203</v>
      </c>
      <c r="B573" s="267" t="s">
        <v>113</v>
      </c>
      <c r="C573" s="268">
        <v>0</v>
      </c>
      <c r="D573" s="247"/>
      <c r="E573" s="247"/>
      <c r="F573" s="247">
        <f t="shared" si="8"/>
        <v>0</v>
      </c>
    </row>
    <row r="574" s="101" customFormat="1" ht="25.05" customHeight="1" spans="1:6">
      <c r="A574" s="266">
        <v>2080206</v>
      </c>
      <c r="B574" s="267" t="s">
        <v>495</v>
      </c>
      <c r="C574" s="268">
        <v>0</v>
      </c>
      <c r="D574" s="247"/>
      <c r="E574" s="247"/>
      <c r="F574" s="247">
        <f t="shared" si="8"/>
        <v>0</v>
      </c>
    </row>
    <row r="575" s="101" customFormat="1" ht="25.05" customHeight="1" spans="1:6">
      <c r="A575" s="266">
        <v>2080207</v>
      </c>
      <c r="B575" s="267" t="s">
        <v>496</v>
      </c>
      <c r="C575" s="268">
        <v>8</v>
      </c>
      <c r="D575" s="247"/>
      <c r="E575" s="247"/>
      <c r="F575" s="247">
        <f t="shared" si="8"/>
        <v>8</v>
      </c>
    </row>
    <row r="576" s="101" customFormat="1" ht="25.05" customHeight="1" spans="1:6">
      <c r="A576" s="266">
        <v>2080208</v>
      </c>
      <c r="B576" s="267" t="s">
        <v>497</v>
      </c>
      <c r="C576" s="268">
        <v>0</v>
      </c>
      <c r="D576" s="247"/>
      <c r="E576" s="247"/>
      <c r="F576" s="247">
        <f t="shared" si="8"/>
        <v>0</v>
      </c>
    </row>
    <row r="577" s="101" customFormat="1" ht="25.05" customHeight="1" spans="1:6">
      <c r="A577" s="266">
        <v>2080299</v>
      </c>
      <c r="B577" s="267" t="s">
        <v>498</v>
      </c>
      <c r="C577" s="268">
        <v>75</v>
      </c>
      <c r="D577" s="247"/>
      <c r="E577" s="247"/>
      <c r="F577" s="247">
        <f t="shared" si="8"/>
        <v>75</v>
      </c>
    </row>
    <row r="578" s="101" customFormat="1" ht="25.05" customHeight="1" spans="1:6">
      <c r="A578" s="266">
        <v>20804</v>
      </c>
      <c r="B578" s="267" t="s">
        <v>499</v>
      </c>
      <c r="C578" s="268">
        <v>0</v>
      </c>
      <c r="D578" s="247"/>
      <c r="E578" s="247"/>
      <c r="F578" s="247">
        <f t="shared" si="8"/>
        <v>0</v>
      </c>
    </row>
    <row r="579" s="101" customFormat="1" ht="25.05" customHeight="1" spans="1:6">
      <c r="A579" s="266">
        <v>2080402</v>
      </c>
      <c r="B579" s="267" t="s">
        <v>500</v>
      </c>
      <c r="C579" s="268">
        <v>0</v>
      </c>
      <c r="D579" s="247"/>
      <c r="E579" s="247"/>
      <c r="F579" s="247">
        <f t="shared" si="8"/>
        <v>0</v>
      </c>
    </row>
    <row r="580" s="101" customFormat="1" ht="25.05" customHeight="1" spans="1:6">
      <c r="A580" s="266">
        <v>20805</v>
      </c>
      <c r="B580" s="267" t="s">
        <v>501</v>
      </c>
      <c r="C580" s="268">
        <v>55882.875583</v>
      </c>
      <c r="D580" s="247"/>
      <c r="E580" s="247"/>
      <c r="F580" s="247">
        <f t="shared" si="8"/>
        <v>55882.875583</v>
      </c>
    </row>
    <row r="581" s="101" customFormat="1" ht="25.05" customHeight="1" spans="1:6">
      <c r="A581" s="266">
        <v>2080501</v>
      </c>
      <c r="B581" s="267" t="s">
        <v>502</v>
      </c>
      <c r="C581" s="268">
        <v>13000</v>
      </c>
      <c r="D581" s="247"/>
      <c r="E581" s="247"/>
      <c r="F581" s="247">
        <f t="shared" si="8"/>
        <v>13000</v>
      </c>
    </row>
    <row r="582" s="101" customFormat="1" ht="25.05" customHeight="1" spans="1:6">
      <c r="A582" s="266">
        <v>2080502</v>
      </c>
      <c r="B582" s="267" t="s">
        <v>503</v>
      </c>
      <c r="C582" s="268">
        <v>0</v>
      </c>
      <c r="D582" s="247"/>
      <c r="E582" s="247"/>
      <c r="F582" s="247">
        <f t="shared" si="8"/>
        <v>0</v>
      </c>
    </row>
    <row r="583" s="101" customFormat="1" ht="25.05" customHeight="1" spans="1:6">
      <c r="A583" s="266">
        <v>2080503</v>
      </c>
      <c r="B583" s="267" t="s">
        <v>504</v>
      </c>
      <c r="C583" s="268">
        <v>0</v>
      </c>
      <c r="D583" s="247"/>
      <c r="E583" s="247"/>
      <c r="F583" s="247">
        <f t="shared" ref="F583:F646" si="9">C583+D583+E583</f>
        <v>0</v>
      </c>
    </row>
    <row r="584" s="101" customFormat="1" ht="25.05" customHeight="1" spans="1:6">
      <c r="A584" s="266">
        <v>2080505</v>
      </c>
      <c r="B584" s="267" t="s">
        <v>505</v>
      </c>
      <c r="C584" s="268">
        <v>12810.112408</v>
      </c>
      <c r="D584" s="247"/>
      <c r="E584" s="247"/>
      <c r="F584" s="247">
        <f t="shared" si="9"/>
        <v>12810.112408</v>
      </c>
    </row>
    <row r="585" s="101" customFormat="1" ht="25.05" customHeight="1" spans="1:6">
      <c r="A585" s="266">
        <v>2080506</v>
      </c>
      <c r="B585" s="267" t="s">
        <v>506</v>
      </c>
      <c r="C585" s="268">
        <v>370.763175</v>
      </c>
      <c r="D585" s="247"/>
      <c r="E585" s="247"/>
      <c r="F585" s="247">
        <f t="shared" si="9"/>
        <v>370.763175</v>
      </c>
    </row>
    <row r="586" s="101" customFormat="1" ht="25.05" customHeight="1" spans="1:6">
      <c r="A586" s="266">
        <v>2080507</v>
      </c>
      <c r="B586" s="267" t="s">
        <v>507</v>
      </c>
      <c r="C586" s="268">
        <v>27702</v>
      </c>
      <c r="D586" s="247"/>
      <c r="E586" s="247"/>
      <c r="F586" s="247">
        <f t="shared" si="9"/>
        <v>27702</v>
      </c>
    </row>
    <row r="587" s="101" customFormat="1" ht="25.05" customHeight="1" spans="1:6">
      <c r="A587" s="266">
        <v>2080508</v>
      </c>
      <c r="B587" s="267" t="s">
        <v>508</v>
      </c>
      <c r="C587" s="268">
        <v>2000</v>
      </c>
      <c r="D587" s="247"/>
      <c r="E587" s="247"/>
      <c r="F587" s="247">
        <f t="shared" si="9"/>
        <v>2000</v>
      </c>
    </row>
    <row r="588" s="101" customFormat="1" ht="25.05" customHeight="1" spans="1:6">
      <c r="A588" s="266">
        <v>2080599</v>
      </c>
      <c r="B588" s="267" t="s">
        <v>509</v>
      </c>
      <c r="C588" s="268">
        <v>0</v>
      </c>
      <c r="D588" s="247"/>
      <c r="E588" s="247"/>
      <c r="F588" s="247">
        <f t="shared" si="9"/>
        <v>0</v>
      </c>
    </row>
    <row r="589" s="101" customFormat="1" ht="25.05" customHeight="1" spans="1:6">
      <c r="A589" s="266">
        <v>20806</v>
      </c>
      <c r="B589" s="267" t="s">
        <v>510</v>
      </c>
      <c r="C589" s="268">
        <v>0</v>
      </c>
      <c r="D589" s="247"/>
      <c r="E589" s="247"/>
      <c r="F589" s="247">
        <f t="shared" si="9"/>
        <v>0</v>
      </c>
    </row>
    <row r="590" s="101" customFormat="1" ht="25.05" customHeight="1" spans="1:6">
      <c r="A590" s="266">
        <v>2080601</v>
      </c>
      <c r="B590" s="267" t="s">
        <v>511</v>
      </c>
      <c r="C590" s="268">
        <v>0</v>
      </c>
      <c r="D590" s="247"/>
      <c r="E590" s="247"/>
      <c r="F590" s="247">
        <f t="shared" si="9"/>
        <v>0</v>
      </c>
    </row>
    <row r="591" s="101" customFormat="1" ht="25.05" customHeight="1" spans="1:6">
      <c r="A591" s="266">
        <v>2080602</v>
      </c>
      <c r="B591" s="267" t="s">
        <v>512</v>
      </c>
      <c r="C591" s="268">
        <v>0</v>
      </c>
      <c r="D591" s="247"/>
      <c r="E591" s="247"/>
      <c r="F591" s="247">
        <f t="shared" si="9"/>
        <v>0</v>
      </c>
    </row>
    <row r="592" s="101" customFormat="1" ht="25.05" customHeight="1" spans="1:6">
      <c r="A592" s="266">
        <v>2080699</v>
      </c>
      <c r="B592" s="267" t="s">
        <v>513</v>
      </c>
      <c r="C592" s="268">
        <v>0</v>
      </c>
      <c r="D592" s="247"/>
      <c r="E592" s="247"/>
      <c r="F592" s="247">
        <f t="shared" si="9"/>
        <v>0</v>
      </c>
    </row>
    <row r="593" s="101" customFormat="1" ht="25.05" customHeight="1" spans="1:6">
      <c r="A593" s="266">
        <v>20807</v>
      </c>
      <c r="B593" s="267" t="s">
        <v>514</v>
      </c>
      <c r="C593" s="268">
        <v>0</v>
      </c>
      <c r="D593" s="247"/>
      <c r="E593" s="247"/>
      <c r="F593" s="247">
        <f t="shared" si="9"/>
        <v>0</v>
      </c>
    </row>
    <row r="594" s="101" customFormat="1" ht="25.05" customHeight="1" spans="1:6">
      <c r="A594" s="266">
        <v>2080701</v>
      </c>
      <c r="B594" s="267" t="s">
        <v>515</v>
      </c>
      <c r="C594" s="268">
        <v>0</v>
      </c>
      <c r="D594" s="247"/>
      <c r="E594" s="247"/>
      <c r="F594" s="247">
        <f t="shared" si="9"/>
        <v>0</v>
      </c>
    </row>
    <row r="595" s="101" customFormat="1" ht="25.05" customHeight="1" spans="1:6">
      <c r="A595" s="266">
        <v>2080702</v>
      </c>
      <c r="B595" s="267" t="s">
        <v>516</v>
      </c>
      <c r="C595" s="268">
        <v>0</v>
      </c>
      <c r="D595" s="247"/>
      <c r="E595" s="247"/>
      <c r="F595" s="247">
        <f t="shared" si="9"/>
        <v>0</v>
      </c>
    </row>
    <row r="596" s="101" customFormat="1" ht="25.05" customHeight="1" spans="1:6">
      <c r="A596" s="266">
        <v>2080704</v>
      </c>
      <c r="B596" s="267" t="s">
        <v>517</v>
      </c>
      <c r="C596" s="268">
        <v>0</v>
      </c>
      <c r="D596" s="247"/>
      <c r="E596" s="247"/>
      <c r="F596" s="247">
        <f t="shared" si="9"/>
        <v>0</v>
      </c>
    </row>
    <row r="597" s="101" customFormat="1" ht="25.05" customHeight="1" spans="1:6">
      <c r="A597" s="266">
        <v>2080705</v>
      </c>
      <c r="B597" s="267" t="s">
        <v>518</v>
      </c>
      <c r="C597" s="268">
        <v>0</v>
      </c>
      <c r="D597" s="247"/>
      <c r="E597" s="247"/>
      <c r="F597" s="247">
        <f t="shared" si="9"/>
        <v>0</v>
      </c>
    </row>
    <row r="598" s="101" customFormat="1" ht="25.05" customHeight="1" spans="1:6">
      <c r="A598" s="266">
        <v>2080709</v>
      </c>
      <c r="B598" s="267" t="s">
        <v>519</v>
      </c>
      <c r="C598" s="268">
        <v>0</v>
      </c>
      <c r="D598" s="247"/>
      <c r="E598" s="247"/>
      <c r="F598" s="247">
        <f t="shared" si="9"/>
        <v>0</v>
      </c>
    </row>
    <row r="599" s="101" customFormat="1" ht="25.05" customHeight="1" spans="1:6">
      <c r="A599" s="266">
        <v>2080711</v>
      </c>
      <c r="B599" s="267" t="s">
        <v>520</v>
      </c>
      <c r="C599" s="268">
        <v>0</v>
      </c>
      <c r="D599" s="247"/>
      <c r="E599" s="247"/>
      <c r="F599" s="247">
        <f t="shared" si="9"/>
        <v>0</v>
      </c>
    </row>
    <row r="600" s="101" customFormat="1" ht="25.05" customHeight="1" spans="1:6">
      <c r="A600" s="266">
        <v>2080712</v>
      </c>
      <c r="B600" s="267" t="s">
        <v>521</v>
      </c>
      <c r="C600" s="268">
        <v>0</v>
      </c>
      <c r="D600" s="247"/>
      <c r="E600" s="247"/>
      <c r="F600" s="247">
        <f t="shared" si="9"/>
        <v>0</v>
      </c>
    </row>
    <row r="601" s="101" customFormat="1" ht="25.05" customHeight="1" spans="1:6">
      <c r="A601" s="266">
        <v>2080713</v>
      </c>
      <c r="B601" s="267" t="s">
        <v>522</v>
      </c>
      <c r="C601" s="268">
        <v>0</v>
      </c>
      <c r="D601" s="247"/>
      <c r="E601" s="247"/>
      <c r="F601" s="247">
        <f t="shared" si="9"/>
        <v>0</v>
      </c>
    </row>
    <row r="602" s="101" customFormat="1" ht="25.05" customHeight="1" spans="1:6">
      <c r="A602" s="266">
        <v>2080799</v>
      </c>
      <c r="B602" s="267" t="s">
        <v>523</v>
      </c>
      <c r="C602" s="268">
        <v>0</v>
      </c>
      <c r="D602" s="247"/>
      <c r="E602" s="247"/>
      <c r="F602" s="247">
        <f t="shared" si="9"/>
        <v>0</v>
      </c>
    </row>
    <row r="603" s="101" customFormat="1" ht="25.05" customHeight="1" spans="1:6">
      <c r="A603" s="266">
        <v>20808</v>
      </c>
      <c r="B603" s="267" t="s">
        <v>524</v>
      </c>
      <c r="C603" s="268">
        <v>2698.7</v>
      </c>
      <c r="D603" s="247"/>
      <c r="E603" s="247"/>
      <c r="F603" s="247">
        <f t="shared" si="9"/>
        <v>2698.7</v>
      </c>
    </row>
    <row r="604" s="101" customFormat="1" ht="25.05" customHeight="1" spans="1:6">
      <c r="A604" s="266">
        <v>2080801</v>
      </c>
      <c r="B604" s="267" t="s">
        <v>525</v>
      </c>
      <c r="C604" s="268">
        <v>0</v>
      </c>
      <c r="D604" s="247"/>
      <c r="E604" s="247"/>
      <c r="F604" s="247">
        <f t="shared" si="9"/>
        <v>0</v>
      </c>
    </row>
    <row r="605" s="101" customFormat="1" ht="25.05" customHeight="1" spans="1:6">
      <c r="A605" s="266">
        <v>2080802</v>
      </c>
      <c r="B605" s="267" t="s">
        <v>526</v>
      </c>
      <c r="C605" s="268">
        <v>0</v>
      </c>
      <c r="D605" s="247"/>
      <c r="E605" s="247"/>
      <c r="F605" s="247">
        <f t="shared" si="9"/>
        <v>0</v>
      </c>
    </row>
    <row r="606" s="101" customFormat="1" ht="25.05" customHeight="1" spans="1:6">
      <c r="A606" s="266">
        <v>2080803</v>
      </c>
      <c r="B606" s="267" t="s">
        <v>527</v>
      </c>
      <c r="C606" s="268">
        <v>0</v>
      </c>
      <c r="D606" s="247"/>
      <c r="E606" s="247"/>
      <c r="F606" s="247">
        <f t="shared" si="9"/>
        <v>0</v>
      </c>
    </row>
    <row r="607" s="101" customFormat="1" ht="25.05" customHeight="1" spans="1:6">
      <c r="A607" s="266">
        <v>2080805</v>
      </c>
      <c r="B607" s="267" t="s">
        <v>528</v>
      </c>
      <c r="C607" s="268">
        <v>200</v>
      </c>
      <c r="D607" s="247"/>
      <c r="E607" s="247"/>
      <c r="F607" s="247">
        <f t="shared" si="9"/>
        <v>200</v>
      </c>
    </row>
    <row r="608" s="101" customFormat="1" ht="25.05" customHeight="1" spans="1:6">
      <c r="A608" s="266">
        <v>2080806</v>
      </c>
      <c r="B608" s="267" t="s">
        <v>529</v>
      </c>
      <c r="C608" s="268">
        <v>0</v>
      </c>
      <c r="D608" s="247"/>
      <c r="E608" s="247"/>
      <c r="F608" s="247">
        <f t="shared" si="9"/>
        <v>0</v>
      </c>
    </row>
    <row r="609" s="101" customFormat="1" ht="25.05" customHeight="1" spans="1:6">
      <c r="A609" s="266">
        <v>2080807</v>
      </c>
      <c r="B609" s="267" t="s">
        <v>530</v>
      </c>
      <c r="C609" s="268">
        <v>0</v>
      </c>
      <c r="D609" s="247"/>
      <c r="E609" s="247"/>
      <c r="F609" s="247">
        <f t="shared" si="9"/>
        <v>0</v>
      </c>
    </row>
    <row r="610" s="101" customFormat="1" ht="25.05" customHeight="1" spans="1:6">
      <c r="A610" s="266">
        <v>2080808</v>
      </c>
      <c r="B610" s="267" t="s">
        <v>531</v>
      </c>
      <c r="C610" s="268">
        <v>20</v>
      </c>
      <c r="D610" s="247"/>
      <c r="E610" s="247"/>
      <c r="F610" s="247">
        <f t="shared" si="9"/>
        <v>20</v>
      </c>
    </row>
    <row r="611" s="101" customFormat="1" ht="25.05" customHeight="1" spans="1:6">
      <c r="A611" s="266">
        <v>2080899</v>
      </c>
      <c r="B611" s="267" t="s">
        <v>532</v>
      </c>
      <c r="C611" s="268">
        <v>2478.7</v>
      </c>
      <c r="D611" s="247"/>
      <c r="E611" s="247"/>
      <c r="F611" s="247">
        <f t="shared" si="9"/>
        <v>2478.7</v>
      </c>
    </row>
    <row r="612" s="101" customFormat="1" ht="25.05" customHeight="1" spans="1:6">
      <c r="A612" s="266">
        <v>20809</v>
      </c>
      <c r="B612" s="267" t="s">
        <v>533</v>
      </c>
      <c r="C612" s="268">
        <v>720</v>
      </c>
      <c r="D612" s="247"/>
      <c r="E612" s="247"/>
      <c r="F612" s="247">
        <f t="shared" si="9"/>
        <v>720</v>
      </c>
    </row>
    <row r="613" s="101" customFormat="1" ht="25.05" customHeight="1" spans="1:6">
      <c r="A613" s="266">
        <v>2080901</v>
      </c>
      <c r="B613" s="267" t="s">
        <v>534</v>
      </c>
      <c r="C613" s="268">
        <v>0</v>
      </c>
      <c r="D613" s="247"/>
      <c r="E613" s="247"/>
      <c r="F613" s="247">
        <f t="shared" si="9"/>
        <v>0</v>
      </c>
    </row>
    <row r="614" s="101" customFormat="1" ht="25.05" customHeight="1" spans="1:6">
      <c r="A614" s="266">
        <v>2080902</v>
      </c>
      <c r="B614" s="267" t="s">
        <v>535</v>
      </c>
      <c r="C614" s="268">
        <v>0</v>
      </c>
      <c r="D614" s="247"/>
      <c r="E614" s="247"/>
      <c r="F614" s="247">
        <f t="shared" si="9"/>
        <v>0</v>
      </c>
    </row>
    <row r="615" s="101" customFormat="1" ht="25.05" customHeight="1" spans="1:6">
      <c r="A615" s="266">
        <v>2080903</v>
      </c>
      <c r="B615" s="267" t="s">
        <v>536</v>
      </c>
      <c r="C615" s="268">
        <v>0</v>
      </c>
      <c r="D615" s="247"/>
      <c r="E615" s="247"/>
      <c r="F615" s="247">
        <f t="shared" si="9"/>
        <v>0</v>
      </c>
    </row>
    <row r="616" s="101" customFormat="1" ht="25.05" customHeight="1" spans="1:6">
      <c r="A616" s="266">
        <v>2080904</v>
      </c>
      <c r="B616" s="267" t="s">
        <v>537</v>
      </c>
      <c r="C616" s="268">
        <v>0</v>
      </c>
      <c r="D616" s="247"/>
      <c r="E616" s="247"/>
      <c r="F616" s="247">
        <f t="shared" si="9"/>
        <v>0</v>
      </c>
    </row>
    <row r="617" s="101" customFormat="1" ht="25.05" customHeight="1" spans="1:6">
      <c r="A617" s="266">
        <v>2080905</v>
      </c>
      <c r="B617" s="267" t="s">
        <v>538</v>
      </c>
      <c r="C617" s="268">
        <v>0</v>
      </c>
      <c r="D617" s="247"/>
      <c r="E617" s="247"/>
      <c r="F617" s="247">
        <f t="shared" si="9"/>
        <v>0</v>
      </c>
    </row>
    <row r="618" s="101" customFormat="1" ht="25.05" customHeight="1" spans="1:6">
      <c r="A618" s="266">
        <v>2080999</v>
      </c>
      <c r="B618" s="267" t="s">
        <v>539</v>
      </c>
      <c r="C618" s="268">
        <v>720</v>
      </c>
      <c r="D618" s="247"/>
      <c r="E618" s="247"/>
      <c r="F618" s="247">
        <f t="shared" si="9"/>
        <v>720</v>
      </c>
    </row>
    <row r="619" s="101" customFormat="1" ht="25.05" customHeight="1" spans="1:6">
      <c r="A619" s="266">
        <v>20810</v>
      </c>
      <c r="B619" s="267" t="s">
        <v>540</v>
      </c>
      <c r="C619" s="268">
        <v>3944.8155</v>
      </c>
      <c r="D619" s="247"/>
      <c r="E619" s="247"/>
      <c r="F619" s="247">
        <f t="shared" si="9"/>
        <v>3944.8155</v>
      </c>
    </row>
    <row r="620" s="101" customFormat="1" ht="25.05" customHeight="1" spans="1:6">
      <c r="A620" s="266">
        <v>2081001</v>
      </c>
      <c r="B620" s="267" t="s">
        <v>541</v>
      </c>
      <c r="C620" s="268">
        <v>254.0513</v>
      </c>
      <c r="D620" s="247"/>
      <c r="E620" s="247"/>
      <c r="F620" s="247">
        <f t="shared" si="9"/>
        <v>254.0513</v>
      </c>
    </row>
    <row r="621" s="101" customFormat="1" ht="25.05" customHeight="1" spans="1:6">
      <c r="A621" s="266">
        <v>2081002</v>
      </c>
      <c r="B621" s="267" t="s">
        <v>542</v>
      </c>
      <c r="C621" s="268">
        <v>391.64</v>
      </c>
      <c r="D621" s="247"/>
      <c r="E621" s="247"/>
      <c r="F621" s="247">
        <f t="shared" si="9"/>
        <v>391.64</v>
      </c>
    </row>
    <row r="622" s="101" customFormat="1" ht="25.05" customHeight="1" spans="1:6">
      <c r="A622" s="266">
        <v>2081003</v>
      </c>
      <c r="B622" s="267" t="s">
        <v>543</v>
      </c>
      <c r="C622" s="268">
        <v>0</v>
      </c>
      <c r="D622" s="247"/>
      <c r="E622" s="247"/>
      <c r="F622" s="247">
        <f t="shared" si="9"/>
        <v>0</v>
      </c>
    </row>
    <row r="623" s="101" customFormat="1" ht="25.05" customHeight="1" spans="1:6">
      <c r="A623" s="266">
        <v>2081004</v>
      </c>
      <c r="B623" s="267" t="s">
        <v>544</v>
      </c>
      <c r="C623" s="268">
        <v>577.9442</v>
      </c>
      <c r="D623" s="247"/>
      <c r="E623" s="247"/>
      <c r="F623" s="247">
        <f t="shared" si="9"/>
        <v>577.9442</v>
      </c>
    </row>
    <row r="624" s="101" customFormat="1" ht="25.05" customHeight="1" spans="1:6">
      <c r="A624" s="266">
        <v>2081005</v>
      </c>
      <c r="B624" s="267" t="s">
        <v>545</v>
      </c>
      <c r="C624" s="268">
        <v>10</v>
      </c>
      <c r="D624" s="247"/>
      <c r="E624" s="247"/>
      <c r="F624" s="247">
        <f t="shared" si="9"/>
        <v>10</v>
      </c>
    </row>
    <row r="625" s="101" customFormat="1" ht="25.05" customHeight="1" spans="1:6">
      <c r="A625" s="266">
        <v>2081006</v>
      </c>
      <c r="B625" s="267" t="s">
        <v>546</v>
      </c>
      <c r="C625" s="268">
        <v>0</v>
      </c>
      <c r="D625" s="247"/>
      <c r="E625" s="247"/>
      <c r="F625" s="247">
        <f t="shared" si="9"/>
        <v>0</v>
      </c>
    </row>
    <row r="626" s="101" customFormat="1" ht="25.05" customHeight="1" spans="1:6">
      <c r="A626" s="266">
        <v>2081099</v>
      </c>
      <c r="B626" s="267" t="s">
        <v>547</v>
      </c>
      <c r="C626" s="268">
        <v>2711.18</v>
      </c>
      <c r="D626" s="247"/>
      <c r="E626" s="247"/>
      <c r="F626" s="247">
        <f t="shared" si="9"/>
        <v>2711.18</v>
      </c>
    </row>
    <row r="627" s="101" customFormat="1" ht="25.05" customHeight="1" spans="1:6">
      <c r="A627" s="266">
        <v>20811</v>
      </c>
      <c r="B627" s="267" t="s">
        <v>548</v>
      </c>
      <c r="C627" s="268">
        <v>1661.57948</v>
      </c>
      <c r="D627" s="247"/>
      <c r="E627" s="247"/>
      <c r="F627" s="247">
        <f t="shared" si="9"/>
        <v>1661.57948</v>
      </c>
    </row>
    <row r="628" s="101" customFormat="1" ht="25.05" customHeight="1" spans="1:6">
      <c r="A628" s="266">
        <v>2081101</v>
      </c>
      <c r="B628" s="267" t="s">
        <v>111</v>
      </c>
      <c r="C628" s="268">
        <v>170.57948</v>
      </c>
      <c r="D628" s="247"/>
      <c r="E628" s="247"/>
      <c r="F628" s="247">
        <f t="shared" si="9"/>
        <v>170.57948</v>
      </c>
    </row>
    <row r="629" s="101" customFormat="1" ht="25.05" customHeight="1" spans="1:6">
      <c r="A629" s="266">
        <v>2081102</v>
      </c>
      <c r="B629" s="267" t="s">
        <v>112</v>
      </c>
      <c r="C629" s="268">
        <v>0</v>
      </c>
      <c r="D629" s="247"/>
      <c r="E629" s="247"/>
      <c r="F629" s="247">
        <f t="shared" si="9"/>
        <v>0</v>
      </c>
    </row>
    <row r="630" s="101" customFormat="1" ht="25.05" customHeight="1" spans="1:6">
      <c r="A630" s="266">
        <v>2081103</v>
      </c>
      <c r="B630" s="267" t="s">
        <v>113</v>
      </c>
      <c r="C630" s="268">
        <v>0</v>
      </c>
      <c r="D630" s="247"/>
      <c r="E630" s="247"/>
      <c r="F630" s="247">
        <f t="shared" si="9"/>
        <v>0</v>
      </c>
    </row>
    <row r="631" s="101" customFormat="1" ht="25.05" customHeight="1" spans="1:6">
      <c r="A631" s="266">
        <v>2081104</v>
      </c>
      <c r="B631" s="267" t="s">
        <v>549</v>
      </c>
      <c r="C631" s="268">
        <v>150</v>
      </c>
      <c r="D631" s="247"/>
      <c r="E631" s="247"/>
      <c r="F631" s="247">
        <f t="shared" si="9"/>
        <v>150</v>
      </c>
    </row>
    <row r="632" s="101" customFormat="1" ht="25.05" customHeight="1" spans="1:6">
      <c r="A632" s="266">
        <v>2081105</v>
      </c>
      <c r="B632" s="267" t="s">
        <v>550</v>
      </c>
      <c r="C632" s="268">
        <v>360</v>
      </c>
      <c r="D632" s="247"/>
      <c r="E632" s="247"/>
      <c r="F632" s="247">
        <f t="shared" si="9"/>
        <v>360</v>
      </c>
    </row>
    <row r="633" s="101" customFormat="1" ht="25.05" customHeight="1" spans="1:6">
      <c r="A633" s="266">
        <v>2081106</v>
      </c>
      <c r="B633" s="267" t="s">
        <v>551</v>
      </c>
      <c r="C633" s="268">
        <v>0</v>
      </c>
      <c r="D633" s="247"/>
      <c r="E633" s="247"/>
      <c r="F633" s="247">
        <f t="shared" si="9"/>
        <v>0</v>
      </c>
    </row>
    <row r="634" s="101" customFormat="1" ht="25.05" customHeight="1" spans="1:6">
      <c r="A634" s="266">
        <v>2081107</v>
      </c>
      <c r="B634" s="267" t="s">
        <v>552</v>
      </c>
      <c r="C634" s="268">
        <v>981</v>
      </c>
      <c r="D634" s="247"/>
      <c r="E634" s="247"/>
      <c r="F634" s="247">
        <f t="shared" si="9"/>
        <v>981</v>
      </c>
    </row>
    <row r="635" s="101" customFormat="1" ht="25.05" customHeight="1" spans="1:6">
      <c r="A635" s="266">
        <v>2081199</v>
      </c>
      <c r="B635" s="267" t="s">
        <v>553</v>
      </c>
      <c r="C635" s="268">
        <v>0</v>
      </c>
      <c r="D635" s="247"/>
      <c r="E635" s="247"/>
      <c r="F635" s="247">
        <f t="shared" si="9"/>
        <v>0</v>
      </c>
    </row>
    <row r="636" s="101" customFormat="1" ht="25.05" customHeight="1" spans="1:6">
      <c r="A636" s="266">
        <v>20816</v>
      </c>
      <c r="B636" s="267" t="s">
        <v>554</v>
      </c>
      <c r="C636" s="268">
        <v>37</v>
      </c>
      <c r="D636" s="247"/>
      <c r="E636" s="247"/>
      <c r="F636" s="247">
        <f t="shared" si="9"/>
        <v>37</v>
      </c>
    </row>
    <row r="637" s="101" customFormat="1" ht="25.05" customHeight="1" spans="1:6">
      <c r="A637" s="266">
        <v>2081601</v>
      </c>
      <c r="B637" s="267" t="s">
        <v>111</v>
      </c>
      <c r="C637" s="268">
        <v>27</v>
      </c>
      <c r="D637" s="247"/>
      <c r="E637" s="247"/>
      <c r="F637" s="247">
        <f t="shared" si="9"/>
        <v>27</v>
      </c>
    </row>
    <row r="638" s="101" customFormat="1" ht="25.05" customHeight="1" spans="1:6">
      <c r="A638" s="266">
        <v>2081602</v>
      </c>
      <c r="B638" s="267" t="s">
        <v>112</v>
      </c>
      <c r="C638" s="268">
        <v>0</v>
      </c>
      <c r="D638" s="247"/>
      <c r="E638" s="247"/>
      <c r="F638" s="247">
        <f t="shared" si="9"/>
        <v>0</v>
      </c>
    </row>
    <row r="639" s="101" customFormat="1" ht="25.05" customHeight="1" spans="1:6">
      <c r="A639" s="266">
        <v>2081603</v>
      </c>
      <c r="B639" s="267" t="s">
        <v>113</v>
      </c>
      <c r="C639" s="268">
        <v>0</v>
      </c>
      <c r="D639" s="247"/>
      <c r="E639" s="247"/>
      <c r="F639" s="247">
        <f t="shared" si="9"/>
        <v>0</v>
      </c>
    </row>
    <row r="640" s="101" customFormat="1" ht="25.05" customHeight="1" spans="1:6">
      <c r="A640" s="266">
        <v>2081699</v>
      </c>
      <c r="B640" s="267" t="s">
        <v>555</v>
      </c>
      <c r="C640" s="268">
        <v>10</v>
      </c>
      <c r="D640" s="247"/>
      <c r="E640" s="247"/>
      <c r="F640" s="247">
        <f t="shared" si="9"/>
        <v>10</v>
      </c>
    </row>
    <row r="641" s="101" customFormat="1" ht="25.05" customHeight="1" spans="1:6">
      <c r="A641" s="266">
        <v>20819</v>
      </c>
      <c r="B641" s="267" t="s">
        <v>556</v>
      </c>
      <c r="C641" s="268">
        <v>8309</v>
      </c>
      <c r="D641" s="247"/>
      <c r="E641" s="247"/>
      <c r="F641" s="247">
        <f t="shared" si="9"/>
        <v>8309</v>
      </c>
    </row>
    <row r="642" s="101" customFormat="1" ht="25.05" customHeight="1" spans="1:6">
      <c r="A642" s="266">
        <v>2081901</v>
      </c>
      <c r="B642" s="267" t="s">
        <v>557</v>
      </c>
      <c r="C642" s="268">
        <v>1199</v>
      </c>
      <c r="D642" s="247"/>
      <c r="E642" s="247"/>
      <c r="F642" s="247">
        <f t="shared" si="9"/>
        <v>1199</v>
      </c>
    </row>
    <row r="643" s="101" customFormat="1" ht="25.05" customHeight="1" spans="1:6">
      <c r="A643" s="266">
        <v>2081902</v>
      </c>
      <c r="B643" s="267" t="s">
        <v>558</v>
      </c>
      <c r="C643" s="268">
        <v>7110</v>
      </c>
      <c r="D643" s="247"/>
      <c r="E643" s="247"/>
      <c r="F643" s="247">
        <f t="shared" si="9"/>
        <v>7110</v>
      </c>
    </row>
    <row r="644" s="101" customFormat="1" ht="25.05" customHeight="1" spans="1:6">
      <c r="A644" s="266">
        <v>20820</v>
      </c>
      <c r="B644" s="267" t="s">
        <v>559</v>
      </c>
      <c r="C644" s="268">
        <v>5</v>
      </c>
      <c r="D644" s="247"/>
      <c r="E644" s="247"/>
      <c r="F644" s="247">
        <f t="shared" si="9"/>
        <v>5</v>
      </c>
    </row>
    <row r="645" s="101" customFormat="1" ht="25.05" customHeight="1" spans="1:6">
      <c r="A645" s="266">
        <v>2082001</v>
      </c>
      <c r="B645" s="267" t="s">
        <v>560</v>
      </c>
      <c r="C645" s="268">
        <v>0</v>
      </c>
      <c r="D645" s="247"/>
      <c r="E645" s="247"/>
      <c r="F645" s="247">
        <f t="shared" si="9"/>
        <v>0</v>
      </c>
    </row>
    <row r="646" s="101" customFormat="1" ht="25.05" customHeight="1" spans="1:6">
      <c r="A646" s="266">
        <v>2082002</v>
      </c>
      <c r="B646" s="267" t="s">
        <v>561</v>
      </c>
      <c r="C646" s="268">
        <v>5</v>
      </c>
      <c r="D646" s="247"/>
      <c r="E646" s="247"/>
      <c r="F646" s="247">
        <f t="shared" si="9"/>
        <v>5</v>
      </c>
    </row>
    <row r="647" s="101" customFormat="1" ht="25.05" customHeight="1" spans="1:6">
      <c r="A647" s="266">
        <v>20821</v>
      </c>
      <c r="B647" s="267" t="s">
        <v>562</v>
      </c>
      <c r="C647" s="268">
        <v>681</v>
      </c>
      <c r="D647" s="247"/>
      <c r="E647" s="247"/>
      <c r="F647" s="247">
        <f t="shared" ref="F647:F710" si="10">C647+D647+E647</f>
        <v>681</v>
      </c>
    </row>
    <row r="648" s="101" customFormat="1" ht="25.05" customHeight="1" spans="1:6">
      <c r="A648" s="266">
        <v>2082101</v>
      </c>
      <c r="B648" s="267" t="s">
        <v>563</v>
      </c>
      <c r="C648" s="268">
        <v>0</v>
      </c>
      <c r="D648" s="247"/>
      <c r="E648" s="247"/>
      <c r="F648" s="247">
        <f t="shared" si="10"/>
        <v>0</v>
      </c>
    </row>
    <row r="649" s="101" customFormat="1" ht="25.05" customHeight="1" spans="1:6">
      <c r="A649" s="266">
        <v>2082102</v>
      </c>
      <c r="B649" s="267" t="s">
        <v>564</v>
      </c>
      <c r="C649" s="268">
        <v>681</v>
      </c>
      <c r="D649" s="247"/>
      <c r="E649" s="247"/>
      <c r="F649" s="247">
        <f t="shared" si="10"/>
        <v>681</v>
      </c>
    </row>
    <row r="650" s="101" customFormat="1" ht="25.05" customHeight="1" spans="1:6">
      <c r="A650" s="266">
        <v>20824</v>
      </c>
      <c r="B650" s="267" t="s">
        <v>565</v>
      </c>
      <c r="C650" s="268">
        <v>0</v>
      </c>
      <c r="D650" s="247"/>
      <c r="E650" s="247"/>
      <c r="F650" s="247">
        <f t="shared" si="10"/>
        <v>0</v>
      </c>
    </row>
    <row r="651" s="101" customFormat="1" ht="25.05" customHeight="1" spans="1:6">
      <c r="A651" s="266">
        <v>2082401</v>
      </c>
      <c r="B651" s="267" t="s">
        <v>566</v>
      </c>
      <c r="C651" s="268">
        <v>0</v>
      </c>
      <c r="D651" s="247"/>
      <c r="E651" s="247"/>
      <c r="F651" s="247">
        <f t="shared" si="10"/>
        <v>0</v>
      </c>
    </row>
    <row r="652" s="101" customFormat="1" ht="25.05" customHeight="1" spans="1:6">
      <c r="A652" s="266">
        <v>2082402</v>
      </c>
      <c r="B652" s="267" t="s">
        <v>567</v>
      </c>
      <c r="C652" s="268">
        <v>0</v>
      </c>
      <c r="D652" s="247"/>
      <c r="E652" s="247"/>
      <c r="F652" s="247">
        <f t="shared" si="10"/>
        <v>0</v>
      </c>
    </row>
    <row r="653" s="101" customFormat="1" ht="25.05" customHeight="1" spans="1:6">
      <c r="A653" s="266">
        <v>20825</v>
      </c>
      <c r="B653" s="267" t="s">
        <v>568</v>
      </c>
      <c r="C653" s="268">
        <v>0</v>
      </c>
      <c r="D653" s="247"/>
      <c r="E653" s="247"/>
      <c r="F653" s="247">
        <f t="shared" si="10"/>
        <v>0</v>
      </c>
    </row>
    <row r="654" s="101" customFormat="1" ht="25.05" customHeight="1" spans="1:6">
      <c r="A654" s="266">
        <v>2082501</v>
      </c>
      <c r="B654" s="267" t="s">
        <v>569</v>
      </c>
      <c r="C654" s="268">
        <v>0</v>
      </c>
      <c r="D654" s="247"/>
      <c r="E654" s="247"/>
      <c r="F654" s="247">
        <f t="shared" si="10"/>
        <v>0</v>
      </c>
    </row>
    <row r="655" s="101" customFormat="1" ht="25.05" customHeight="1" spans="1:6">
      <c r="A655" s="266">
        <v>2082502</v>
      </c>
      <c r="B655" s="267" t="s">
        <v>570</v>
      </c>
      <c r="C655" s="268">
        <v>0</v>
      </c>
      <c r="D655" s="247"/>
      <c r="E655" s="247"/>
      <c r="F655" s="247">
        <f t="shared" si="10"/>
        <v>0</v>
      </c>
    </row>
    <row r="656" s="101" customFormat="1" ht="25.05" customHeight="1" spans="1:6">
      <c r="A656" s="266">
        <v>20826</v>
      </c>
      <c r="B656" s="267" t="s">
        <v>571</v>
      </c>
      <c r="C656" s="268">
        <v>5840</v>
      </c>
      <c r="D656" s="247"/>
      <c r="E656" s="247"/>
      <c r="F656" s="247">
        <f t="shared" si="10"/>
        <v>5840</v>
      </c>
    </row>
    <row r="657" s="101" customFormat="1" ht="25.05" customHeight="1" spans="1:6">
      <c r="A657" s="266">
        <v>2082601</v>
      </c>
      <c r="B657" s="267" t="s">
        <v>572</v>
      </c>
      <c r="C657" s="268">
        <v>2500</v>
      </c>
      <c r="D657" s="247"/>
      <c r="E657" s="247"/>
      <c r="F657" s="247">
        <f t="shared" si="10"/>
        <v>2500</v>
      </c>
    </row>
    <row r="658" s="101" customFormat="1" ht="25.05" customHeight="1" spans="1:6">
      <c r="A658" s="266">
        <v>2082602</v>
      </c>
      <c r="B658" s="267" t="s">
        <v>573</v>
      </c>
      <c r="C658" s="268">
        <v>3340</v>
      </c>
      <c r="D658" s="247"/>
      <c r="E658" s="247"/>
      <c r="F658" s="247">
        <f t="shared" si="10"/>
        <v>3340</v>
      </c>
    </row>
    <row r="659" s="101" customFormat="1" ht="25.05" customHeight="1" spans="1:6">
      <c r="A659" s="266">
        <v>2082699</v>
      </c>
      <c r="B659" s="267" t="s">
        <v>574</v>
      </c>
      <c r="C659" s="268">
        <v>0</v>
      </c>
      <c r="D659" s="247"/>
      <c r="E659" s="247"/>
      <c r="F659" s="247">
        <f t="shared" si="10"/>
        <v>0</v>
      </c>
    </row>
    <row r="660" s="101" customFormat="1" ht="25.05" customHeight="1" spans="1:6">
      <c r="A660" s="266">
        <v>20827</v>
      </c>
      <c r="B660" s="267" t="s">
        <v>575</v>
      </c>
      <c r="C660" s="268">
        <v>0</v>
      </c>
      <c r="D660" s="247"/>
      <c r="E660" s="247"/>
      <c r="F660" s="247">
        <f t="shared" si="10"/>
        <v>0</v>
      </c>
    </row>
    <row r="661" s="101" customFormat="1" ht="25.05" customHeight="1" spans="1:6">
      <c r="A661" s="266">
        <v>2082701</v>
      </c>
      <c r="B661" s="267" t="s">
        <v>576</v>
      </c>
      <c r="C661" s="268">
        <v>0</v>
      </c>
      <c r="D661" s="247"/>
      <c r="E661" s="247"/>
      <c r="F661" s="247">
        <f t="shared" si="10"/>
        <v>0</v>
      </c>
    </row>
    <row r="662" s="101" customFormat="1" ht="25.05" customHeight="1" spans="1:6">
      <c r="A662" s="266">
        <v>2082702</v>
      </c>
      <c r="B662" s="267" t="s">
        <v>577</v>
      </c>
      <c r="C662" s="268">
        <v>0</v>
      </c>
      <c r="D662" s="247"/>
      <c r="E662" s="247"/>
      <c r="F662" s="247">
        <f t="shared" si="10"/>
        <v>0</v>
      </c>
    </row>
    <row r="663" s="101" customFormat="1" ht="25.05" customHeight="1" spans="1:6">
      <c r="A663" s="266">
        <v>2082799</v>
      </c>
      <c r="B663" s="267" t="s">
        <v>578</v>
      </c>
      <c r="C663" s="268">
        <v>0</v>
      </c>
      <c r="D663" s="247"/>
      <c r="E663" s="247"/>
      <c r="F663" s="247">
        <f t="shared" si="10"/>
        <v>0</v>
      </c>
    </row>
    <row r="664" s="101" customFormat="1" ht="25.05" customHeight="1" spans="1:6">
      <c r="A664" s="266">
        <v>20828</v>
      </c>
      <c r="B664" s="267" t="s">
        <v>579</v>
      </c>
      <c r="C664" s="268">
        <v>997.1161</v>
      </c>
      <c r="D664" s="247"/>
      <c r="E664" s="247"/>
      <c r="F664" s="247">
        <f t="shared" si="10"/>
        <v>997.1161</v>
      </c>
    </row>
    <row r="665" s="101" customFormat="1" ht="25.05" customHeight="1" spans="1:6">
      <c r="A665" s="266">
        <v>2082801</v>
      </c>
      <c r="B665" s="267" t="s">
        <v>111</v>
      </c>
      <c r="C665" s="268">
        <v>285.9278</v>
      </c>
      <c r="D665" s="247"/>
      <c r="E665" s="247"/>
      <c r="F665" s="247">
        <f t="shared" si="10"/>
        <v>285.9278</v>
      </c>
    </row>
    <row r="666" s="101" customFormat="1" ht="25.05" customHeight="1" spans="1:6">
      <c r="A666" s="266">
        <v>2082802</v>
      </c>
      <c r="B666" s="267" t="s">
        <v>112</v>
      </c>
      <c r="C666" s="268">
        <v>0</v>
      </c>
      <c r="D666" s="247"/>
      <c r="E666" s="247"/>
      <c r="F666" s="247">
        <f t="shared" si="10"/>
        <v>0</v>
      </c>
    </row>
    <row r="667" s="101" customFormat="1" ht="25.05" customHeight="1" spans="1:6">
      <c r="A667" s="266">
        <v>2082803</v>
      </c>
      <c r="B667" s="267" t="s">
        <v>113</v>
      </c>
      <c r="C667" s="268">
        <v>0</v>
      </c>
      <c r="D667" s="247"/>
      <c r="E667" s="247"/>
      <c r="F667" s="247">
        <f t="shared" si="10"/>
        <v>0</v>
      </c>
    </row>
    <row r="668" s="101" customFormat="1" ht="25.05" customHeight="1" spans="1:6">
      <c r="A668" s="266">
        <v>2082804</v>
      </c>
      <c r="B668" s="267" t="s">
        <v>580</v>
      </c>
      <c r="C668" s="268">
        <v>380</v>
      </c>
      <c r="D668" s="247"/>
      <c r="E668" s="247"/>
      <c r="F668" s="247">
        <f t="shared" si="10"/>
        <v>380</v>
      </c>
    </row>
    <row r="669" s="101" customFormat="1" ht="25.05" customHeight="1" spans="1:6">
      <c r="A669" s="266">
        <v>2082805</v>
      </c>
      <c r="B669" s="267" t="s">
        <v>581</v>
      </c>
      <c r="C669" s="268">
        <v>0</v>
      </c>
      <c r="D669" s="247"/>
      <c r="E669" s="247"/>
      <c r="F669" s="247">
        <f t="shared" si="10"/>
        <v>0</v>
      </c>
    </row>
    <row r="670" s="101" customFormat="1" ht="25.05" customHeight="1" spans="1:6">
      <c r="A670" s="266">
        <v>2082850</v>
      </c>
      <c r="B670" s="267" t="s">
        <v>120</v>
      </c>
      <c r="C670" s="268">
        <v>0</v>
      </c>
      <c r="D670" s="247"/>
      <c r="E670" s="247"/>
      <c r="F670" s="247">
        <f t="shared" si="10"/>
        <v>0</v>
      </c>
    </row>
    <row r="671" s="101" customFormat="1" ht="25.05" customHeight="1" spans="1:6">
      <c r="A671" s="266">
        <v>2082899</v>
      </c>
      <c r="B671" s="267" t="s">
        <v>582</v>
      </c>
      <c r="C671" s="268">
        <v>331.1883</v>
      </c>
      <c r="D671" s="247"/>
      <c r="E671" s="247"/>
      <c r="F671" s="247">
        <f t="shared" si="10"/>
        <v>331.1883</v>
      </c>
    </row>
    <row r="672" s="101" customFormat="1" ht="25.05" customHeight="1" spans="1:6">
      <c r="A672" s="266">
        <v>20830</v>
      </c>
      <c r="B672" s="267" t="s">
        <v>583</v>
      </c>
      <c r="C672" s="268">
        <v>0</v>
      </c>
      <c r="D672" s="247"/>
      <c r="E672" s="247"/>
      <c r="F672" s="247">
        <f t="shared" si="10"/>
        <v>0</v>
      </c>
    </row>
    <row r="673" s="101" customFormat="1" ht="25.05" customHeight="1" spans="1:6">
      <c r="A673" s="266">
        <v>2083001</v>
      </c>
      <c r="B673" s="267" t="s">
        <v>584</v>
      </c>
      <c r="C673" s="268">
        <v>0</v>
      </c>
      <c r="D673" s="247"/>
      <c r="E673" s="247"/>
      <c r="F673" s="247">
        <f t="shared" si="10"/>
        <v>0</v>
      </c>
    </row>
    <row r="674" s="101" customFormat="1" ht="25.05" customHeight="1" spans="1:6">
      <c r="A674" s="266">
        <v>2083099</v>
      </c>
      <c r="B674" s="267" t="s">
        <v>585</v>
      </c>
      <c r="C674" s="268">
        <v>0</v>
      </c>
      <c r="D674" s="247"/>
      <c r="E674" s="247"/>
      <c r="F674" s="247">
        <f t="shared" si="10"/>
        <v>0</v>
      </c>
    </row>
    <row r="675" s="101" customFormat="1" ht="25.05" customHeight="1" spans="1:6">
      <c r="A675" s="266">
        <v>20899</v>
      </c>
      <c r="B675" s="267" t="s">
        <v>586</v>
      </c>
      <c r="C675" s="268">
        <v>1376.888296</v>
      </c>
      <c r="D675" s="247"/>
      <c r="E675" s="247"/>
      <c r="F675" s="247">
        <f t="shared" si="10"/>
        <v>1376.888296</v>
      </c>
    </row>
    <row r="676" s="101" customFormat="1" ht="25.05" customHeight="1" spans="1:6">
      <c r="A676" s="266">
        <v>2089999</v>
      </c>
      <c r="B676" s="267" t="s">
        <v>587</v>
      </c>
      <c r="C676" s="268">
        <v>1376.888296</v>
      </c>
      <c r="D676" s="247"/>
      <c r="E676" s="247"/>
      <c r="F676" s="247">
        <f t="shared" si="10"/>
        <v>1376.888296</v>
      </c>
    </row>
    <row r="677" s="101" customFormat="1" ht="25.05" customHeight="1" spans="1:6">
      <c r="A677" s="266">
        <v>210</v>
      </c>
      <c r="B677" s="267" t="s">
        <v>588</v>
      </c>
      <c r="C677" s="268">
        <f>C678+C683+C698+C702+C714+C717+C721+C726+C730+C737+C746+C748</f>
        <v>52253.633824</v>
      </c>
      <c r="D677" s="247"/>
      <c r="E677" s="247"/>
      <c r="F677" s="247">
        <f t="shared" si="10"/>
        <v>52253.633824</v>
      </c>
    </row>
    <row r="678" s="101" customFormat="1" ht="25.05" customHeight="1" spans="1:6">
      <c r="A678" s="266">
        <v>21001</v>
      </c>
      <c r="B678" s="267" t="s">
        <v>589</v>
      </c>
      <c r="C678" s="268">
        <v>1625.0478</v>
      </c>
      <c r="D678" s="247"/>
      <c r="E678" s="247"/>
      <c r="F678" s="247">
        <f t="shared" si="10"/>
        <v>1625.0478</v>
      </c>
    </row>
    <row r="679" s="101" customFormat="1" ht="25.05" customHeight="1" spans="1:6">
      <c r="A679" s="266">
        <v>2100101</v>
      </c>
      <c r="B679" s="267" t="s">
        <v>111</v>
      </c>
      <c r="C679" s="268">
        <v>1571.0478</v>
      </c>
      <c r="D679" s="247"/>
      <c r="E679" s="247"/>
      <c r="F679" s="247">
        <f t="shared" si="10"/>
        <v>1571.0478</v>
      </c>
    </row>
    <row r="680" s="101" customFormat="1" ht="25.05" customHeight="1" spans="1:6">
      <c r="A680" s="266">
        <v>2100102</v>
      </c>
      <c r="B680" s="267" t="s">
        <v>112</v>
      </c>
      <c r="C680" s="268">
        <v>0</v>
      </c>
      <c r="D680" s="247"/>
      <c r="E680" s="247"/>
      <c r="F680" s="247">
        <f t="shared" si="10"/>
        <v>0</v>
      </c>
    </row>
    <row r="681" s="101" customFormat="1" ht="25.05" customHeight="1" spans="1:6">
      <c r="A681" s="266">
        <v>2100103</v>
      </c>
      <c r="B681" s="267" t="s">
        <v>113</v>
      </c>
      <c r="C681" s="268">
        <v>0</v>
      </c>
      <c r="D681" s="247"/>
      <c r="E681" s="247"/>
      <c r="F681" s="247">
        <f t="shared" si="10"/>
        <v>0</v>
      </c>
    </row>
    <row r="682" s="101" customFormat="1" ht="25.05" customHeight="1" spans="1:6">
      <c r="A682" s="266">
        <v>2100199</v>
      </c>
      <c r="B682" s="267" t="s">
        <v>590</v>
      </c>
      <c r="C682" s="268">
        <v>54</v>
      </c>
      <c r="D682" s="247"/>
      <c r="E682" s="247"/>
      <c r="F682" s="247">
        <f t="shared" si="10"/>
        <v>54</v>
      </c>
    </row>
    <row r="683" s="101" customFormat="1" ht="25.05" customHeight="1" spans="1:6">
      <c r="A683" s="266">
        <v>21002</v>
      </c>
      <c r="B683" s="267" t="s">
        <v>591</v>
      </c>
      <c r="C683" s="268">
        <v>1345.171</v>
      </c>
      <c r="D683" s="247"/>
      <c r="E683" s="247"/>
      <c r="F683" s="247">
        <f t="shared" si="10"/>
        <v>1345.171</v>
      </c>
    </row>
    <row r="684" s="101" customFormat="1" ht="25.05" customHeight="1" spans="1:6">
      <c r="A684" s="266">
        <v>2100201</v>
      </c>
      <c r="B684" s="267" t="s">
        <v>592</v>
      </c>
      <c r="C684" s="268">
        <v>624.3</v>
      </c>
      <c r="D684" s="247"/>
      <c r="E684" s="247"/>
      <c r="F684" s="247">
        <f t="shared" si="10"/>
        <v>624.3</v>
      </c>
    </row>
    <row r="685" s="101" customFormat="1" ht="25.05" customHeight="1" spans="1:6">
      <c r="A685" s="266">
        <v>2100202</v>
      </c>
      <c r="B685" s="267" t="s">
        <v>593</v>
      </c>
      <c r="C685" s="268">
        <v>0</v>
      </c>
      <c r="D685" s="247"/>
      <c r="E685" s="247"/>
      <c r="F685" s="247">
        <f t="shared" si="10"/>
        <v>0</v>
      </c>
    </row>
    <row r="686" s="101" customFormat="1" ht="25.05" customHeight="1" spans="1:6">
      <c r="A686" s="266">
        <v>2100203</v>
      </c>
      <c r="B686" s="267" t="s">
        <v>594</v>
      </c>
      <c r="C686" s="268">
        <v>0</v>
      </c>
      <c r="D686" s="247"/>
      <c r="E686" s="247"/>
      <c r="F686" s="247">
        <f t="shared" si="10"/>
        <v>0</v>
      </c>
    </row>
    <row r="687" s="101" customFormat="1" ht="25.05" customHeight="1" spans="1:6">
      <c r="A687" s="266">
        <v>2100204</v>
      </c>
      <c r="B687" s="267" t="s">
        <v>595</v>
      </c>
      <c r="C687" s="268">
        <v>0</v>
      </c>
      <c r="D687" s="247"/>
      <c r="E687" s="247"/>
      <c r="F687" s="247">
        <f t="shared" si="10"/>
        <v>0</v>
      </c>
    </row>
    <row r="688" s="101" customFormat="1" ht="25.05" customHeight="1" spans="1:6">
      <c r="A688" s="266">
        <v>2100205</v>
      </c>
      <c r="B688" s="267" t="s">
        <v>596</v>
      </c>
      <c r="C688" s="268">
        <v>0</v>
      </c>
      <c r="D688" s="247"/>
      <c r="E688" s="247"/>
      <c r="F688" s="247">
        <f t="shared" si="10"/>
        <v>0</v>
      </c>
    </row>
    <row r="689" s="101" customFormat="1" ht="25.05" customHeight="1" spans="1:6">
      <c r="A689" s="266">
        <v>2100206</v>
      </c>
      <c r="B689" s="267" t="s">
        <v>597</v>
      </c>
      <c r="C689" s="268">
        <v>537.871</v>
      </c>
      <c r="D689" s="247"/>
      <c r="E689" s="247"/>
      <c r="F689" s="247">
        <f t="shared" si="10"/>
        <v>537.871</v>
      </c>
    </row>
    <row r="690" s="101" customFormat="1" ht="25.05" customHeight="1" spans="1:6">
      <c r="A690" s="266">
        <v>2100207</v>
      </c>
      <c r="B690" s="267" t="s">
        <v>598</v>
      </c>
      <c r="C690" s="268">
        <v>83</v>
      </c>
      <c r="D690" s="247"/>
      <c r="E690" s="247"/>
      <c r="F690" s="247">
        <f t="shared" si="10"/>
        <v>83</v>
      </c>
    </row>
    <row r="691" s="101" customFormat="1" ht="25.05" customHeight="1" spans="1:6">
      <c r="A691" s="266">
        <v>2100208</v>
      </c>
      <c r="B691" s="267" t="s">
        <v>599</v>
      </c>
      <c r="C691" s="268">
        <v>0</v>
      </c>
      <c r="D691" s="247"/>
      <c r="E691" s="247"/>
      <c r="F691" s="247">
        <f t="shared" si="10"/>
        <v>0</v>
      </c>
    </row>
    <row r="692" s="101" customFormat="1" ht="25.05" customHeight="1" spans="1:6">
      <c r="A692" s="266">
        <v>2100209</v>
      </c>
      <c r="B692" s="267" t="s">
        <v>600</v>
      </c>
      <c r="C692" s="268">
        <v>0</v>
      </c>
      <c r="D692" s="247"/>
      <c r="E692" s="247"/>
      <c r="F692" s="247">
        <f t="shared" si="10"/>
        <v>0</v>
      </c>
    </row>
    <row r="693" s="101" customFormat="1" ht="25.05" customHeight="1" spans="1:6">
      <c r="A693" s="266">
        <v>2100210</v>
      </c>
      <c r="B693" s="267" t="s">
        <v>601</v>
      </c>
      <c r="C693" s="268">
        <v>0</v>
      </c>
      <c r="D693" s="247"/>
      <c r="E693" s="247"/>
      <c r="F693" s="247">
        <f t="shared" si="10"/>
        <v>0</v>
      </c>
    </row>
    <row r="694" s="101" customFormat="1" ht="25.05" customHeight="1" spans="1:6">
      <c r="A694" s="266">
        <v>2100211</v>
      </c>
      <c r="B694" s="267" t="s">
        <v>602</v>
      </c>
      <c r="C694" s="268">
        <v>0</v>
      </c>
      <c r="D694" s="247"/>
      <c r="E694" s="247"/>
      <c r="F694" s="247">
        <f t="shared" si="10"/>
        <v>0</v>
      </c>
    </row>
    <row r="695" s="101" customFormat="1" ht="25.05" customHeight="1" spans="1:6">
      <c r="A695" s="266">
        <v>2100212</v>
      </c>
      <c r="B695" s="267" t="s">
        <v>603</v>
      </c>
      <c r="C695" s="268">
        <v>0</v>
      </c>
      <c r="D695" s="247"/>
      <c r="E695" s="247"/>
      <c r="F695" s="247">
        <f t="shared" si="10"/>
        <v>0</v>
      </c>
    </row>
    <row r="696" s="101" customFormat="1" ht="25.05" customHeight="1" spans="1:6">
      <c r="A696" s="266">
        <v>2100213</v>
      </c>
      <c r="B696" s="267" t="s">
        <v>604</v>
      </c>
      <c r="C696" s="268">
        <v>0</v>
      </c>
      <c r="D696" s="247"/>
      <c r="E696" s="247"/>
      <c r="F696" s="247">
        <f t="shared" si="10"/>
        <v>0</v>
      </c>
    </row>
    <row r="697" s="101" customFormat="1" ht="25.05" customHeight="1" spans="1:6">
      <c r="A697" s="266">
        <v>2100299</v>
      </c>
      <c r="B697" s="267" t="s">
        <v>605</v>
      </c>
      <c r="C697" s="268">
        <v>100</v>
      </c>
      <c r="D697" s="247"/>
      <c r="E697" s="247"/>
      <c r="F697" s="247">
        <f t="shared" si="10"/>
        <v>100</v>
      </c>
    </row>
    <row r="698" s="101" customFormat="1" ht="25.05" customHeight="1" spans="1:6">
      <c r="A698" s="266">
        <v>21003</v>
      </c>
      <c r="B698" s="267" t="s">
        <v>606</v>
      </c>
      <c r="C698" s="268">
        <v>182.976</v>
      </c>
      <c r="D698" s="247"/>
      <c r="E698" s="247"/>
      <c r="F698" s="247">
        <f t="shared" si="10"/>
        <v>182.976</v>
      </c>
    </row>
    <row r="699" s="101" customFormat="1" ht="25.05" customHeight="1" spans="1:6">
      <c r="A699" s="266">
        <v>2100301</v>
      </c>
      <c r="B699" s="267" t="s">
        <v>607</v>
      </c>
      <c r="C699" s="268">
        <v>124.776</v>
      </c>
      <c r="D699" s="247"/>
      <c r="E699" s="247"/>
      <c r="F699" s="247">
        <f t="shared" si="10"/>
        <v>124.776</v>
      </c>
    </row>
    <row r="700" s="101" customFormat="1" ht="25.05" customHeight="1" spans="1:6">
      <c r="A700" s="266">
        <v>2100302</v>
      </c>
      <c r="B700" s="267" t="s">
        <v>608</v>
      </c>
      <c r="C700" s="268">
        <v>0</v>
      </c>
      <c r="D700" s="247"/>
      <c r="E700" s="247"/>
      <c r="F700" s="247">
        <f t="shared" si="10"/>
        <v>0</v>
      </c>
    </row>
    <row r="701" s="101" customFormat="1" ht="25.05" customHeight="1" spans="1:6">
      <c r="A701" s="266">
        <v>2100399</v>
      </c>
      <c r="B701" s="267" t="s">
        <v>609</v>
      </c>
      <c r="C701" s="268">
        <v>58.2</v>
      </c>
      <c r="D701" s="247"/>
      <c r="E701" s="247"/>
      <c r="F701" s="247">
        <f t="shared" si="10"/>
        <v>58.2</v>
      </c>
    </row>
    <row r="702" s="101" customFormat="1" ht="25.05" customHeight="1" spans="1:6">
      <c r="A702" s="266">
        <v>21004</v>
      </c>
      <c r="B702" s="267" t="s">
        <v>610</v>
      </c>
      <c r="C702" s="268">
        <v>2484.1087</v>
      </c>
      <c r="D702" s="247"/>
      <c r="E702" s="247"/>
      <c r="F702" s="247">
        <f t="shared" si="10"/>
        <v>2484.1087</v>
      </c>
    </row>
    <row r="703" s="101" customFormat="1" ht="25.05" customHeight="1" spans="1:6">
      <c r="A703" s="266">
        <v>2100401</v>
      </c>
      <c r="B703" s="267" t="s">
        <v>611</v>
      </c>
      <c r="C703" s="268">
        <v>1321.875</v>
      </c>
      <c r="D703" s="247"/>
      <c r="E703" s="247"/>
      <c r="F703" s="247">
        <f t="shared" si="10"/>
        <v>1321.875</v>
      </c>
    </row>
    <row r="704" s="101" customFormat="1" ht="25.05" customHeight="1" spans="1:6">
      <c r="A704" s="266">
        <v>2100402</v>
      </c>
      <c r="B704" s="267" t="s">
        <v>612</v>
      </c>
      <c r="C704" s="268">
        <v>250.9337</v>
      </c>
      <c r="D704" s="247"/>
      <c r="E704" s="247"/>
      <c r="F704" s="247">
        <f t="shared" si="10"/>
        <v>250.9337</v>
      </c>
    </row>
    <row r="705" s="101" customFormat="1" ht="25.05" customHeight="1" spans="1:6">
      <c r="A705" s="266">
        <v>2100403</v>
      </c>
      <c r="B705" s="267" t="s">
        <v>613</v>
      </c>
      <c r="C705" s="268">
        <v>345</v>
      </c>
      <c r="D705" s="247"/>
      <c r="E705" s="247"/>
      <c r="F705" s="247">
        <f t="shared" si="10"/>
        <v>345</v>
      </c>
    </row>
    <row r="706" s="101" customFormat="1" ht="25.05" customHeight="1" spans="1:6">
      <c r="A706" s="266">
        <v>2100404</v>
      </c>
      <c r="B706" s="267" t="s">
        <v>614</v>
      </c>
      <c r="C706" s="268">
        <v>0</v>
      </c>
      <c r="D706" s="247"/>
      <c r="E706" s="247"/>
      <c r="F706" s="247">
        <f t="shared" si="10"/>
        <v>0</v>
      </c>
    </row>
    <row r="707" s="101" customFormat="1" ht="25.05" customHeight="1" spans="1:6">
      <c r="A707" s="266">
        <v>2100405</v>
      </c>
      <c r="B707" s="267" t="s">
        <v>615</v>
      </c>
      <c r="C707" s="268">
        <v>0</v>
      </c>
      <c r="D707" s="247"/>
      <c r="E707" s="247"/>
      <c r="F707" s="247">
        <f t="shared" si="10"/>
        <v>0</v>
      </c>
    </row>
    <row r="708" s="101" customFormat="1" ht="25.05" customHeight="1" spans="1:6">
      <c r="A708" s="266">
        <v>2100406</v>
      </c>
      <c r="B708" s="267" t="s">
        <v>616</v>
      </c>
      <c r="C708" s="268">
        <v>0</v>
      </c>
      <c r="D708" s="247"/>
      <c r="E708" s="247"/>
      <c r="F708" s="247">
        <f t="shared" si="10"/>
        <v>0</v>
      </c>
    </row>
    <row r="709" s="101" customFormat="1" ht="25.05" customHeight="1" spans="1:6">
      <c r="A709" s="266">
        <v>2100407</v>
      </c>
      <c r="B709" s="267" t="s">
        <v>617</v>
      </c>
      <c r="C709" s="268">
        <v>0</v>
      </c>
      <c r="D709" s="247"/>
      <c r="E709" s="247"/>
      <c r="F709" s="247">
        <f t="shared" si="10"/>
        <v>0</v>
      </c>
    </row>
    <row r="710" s="101" customFormat="1" ht="25.05" customHeight="1" spans="1:6">
      <c r="A710" s="266">
        <v>2100408</v>
      </c>
      <c r="B710" s="267" t="s">
        <v>618</v>
      </c>
      <c r="C710" s="268">
        <v>566.3</v>
      </c>
      <c r="D710" s="247"/>
      <c r="E710" s="247"/>
      <c r="F710" s="247">
        <f t="shared" si="10"/>
        <v>566.3</v>
      </c>
    </row>
    <row r="711" s="101" customFormat="1" ht="25.05" customHeight="1" spans="1:6">
      <c r="A711" s="266">
        <v>2100409</v>
      </c>
      <c r="B711" s="267" t="s">
        <v>619</v>
      </c>
      <c r="C711" s="268">
        <v>0</v>
      </c>
      <c r="D711" s="247"/>
      <c r="E711" s="247"/>
      <c r="F711" s="247">
        <f t="shared" ref="F711:F774" si="11">C711+D711+E711</f>
        <v>0</v>
      </c>
    </row>
    <row r="712" s="101" customFormat="1" ht="25.05" customHeight="1" spans="1:6">
      <c r="A712" s="266">
        <v>2100410</v>
      </c>
      <c r="B712" s="267" t="s">
        <v>620</v>
      </c>
      <c r="C712" s="268">
        <v>0</v>
      </c>
      <c r="D712" s="247"/>
      <c r="E712" s="247"/>
      <c r="F712" s="247">
        <f t="shared" si="11"/>
        <v>0</v>
      </c>
    </row>
    <row r="713" s="101" customFormat="1" ht="25.05" customHeight="1" spans="1:6">
      <c r="A713" s="266">
        <v>2100499</v>
      </c>
      <c r="B713" s="267" t="s">
        <v>621</v>
      </c>
      <c r="C713" s="268">
        <v>0</v>
      </c>
      <c r="D713" s="247"/>
      <c r="E713" s="247"/>
      <c r="F713" s="247">
        <f t="shared" si="11"/>
        <v>0</v>
      </c>
    </row>
    <row r="714" s="101" customFormat="1" ht="25.05" customHeight="1" spans="1:6">
      <c r="A714" s="266">
        <v>21006</v>
      </c>
      <c r="B714" s="267" t="s">
        <v>622</v>
      </c>
      <c r="C714" s="268">
        <v>0</v>
      </c>
      <c r="D714" s="247"/>
      <c r="E714" s="247"/>
      <c r="F714" s="247">
        <f t="shared" si="11"/>
        <v>0</v>
      </c>
    </row>
    <row r="715" s="101" customFormat="1" ht="25.05" customHeight="1" spans="1:6">
      <c r="A715" s="266">
        <v>2100601</v>
      </c>
      <c r="B715" s="267" t="s">
        <v>623</v>
      </c>
      <c r="C715" s="268">
        <v>0</v>
      </c>
      <c r="D715" s="247"/>
      <c r="E715" s="247"/>
      <c r="F715" s="247">
        <f t="shared" si="11"/>
        <v>0</v>
      </c>
    </row>
    <row r="716" s="101" customFormat="1" ht="25.05" customHeight="1" spans="1:6">
      <c r="A716" s="266">
        <v>2100699</v>
      </c>
      <c r="B716" s="267" t="s">
        <v>624</v>
      </c>
      <c r="C716" s="268">
        <v>0</v>
      </c>
      <c r="D716" s="247"/>
      <c r="E716" s="247"/>
      <c r="F716" s="247">
        <f t="shared" si="11"/>
        <v>0</v>
      </c>
    </row>
    <row r="717" s="101" customFormat="1" ht="25.05" customHeight="1" spans="1:6">
      <c r="A717" s="266">
        <v>21007</v>
      </c>
      <c r="B717" s="267" t="s">
        <v>625</v>
      </c>
      <c r="C717" s="268">
        <v>972.9</v>
      </c>
      <c r="D717" s="247"/>
      <c r="E717" s="247"/>
      <c r="F717" s="247">
        <f t="shared" si="11"/>
        <v>972.9</v>
      </c>
    </row>
    <row r="718" s="101" customFormat="1" ht="25.05" customHeight="1" spans="1:6">
      <c r="A718" s="266">
        <v>2100716</v>
      </c>
      <c r="B718" s="267" t="s">
        <v>626</v>
      </c>
      <c r="C718" s="268">
        <v>0</v>
      </c>
      <c r="D718" s="247"/>
      <c r="E718" s="247"/>
      <c r="F718" s="247">
        <f t="shared" si="11"/>
        <v>0</v>
      </c>
    </row>
    <row r="719" s="101" customFormat="1" ht="25.05" customHeight="1" spans="1:6">
      <c r="A719" s="266">
        <v>2100717</v>
      </c>
      <c r="B719" s="267" t="s">
        <v>627</v>
      </c>
      <c r="C719" s="268">
        <v>972.9</v>
      </c>
      <c r="D719" s="247"/>
      <c r="E719" s="247"/>
      <c r="F719" s="247">
        <f t="shared" si="11"/>
        <v>972.9</v>
      </c>
    </row>
    <row r="720" s="101" customFormat="1" ht="25.05" customHeight="1" spans="1:6">
      <c r="A720" s="266">
        <v>2100799</v>
      </c>
      <c r="B720" s="267" t="s">
        <v>628</v>
      </c>
      <c r="C720" s="268">
        <v>0</v>
      </c>
      <c r="D720" s="247"/>
      <c r="E720" s="247"/>
      <c r="F720" s="247">
        <f t="shared" si="11"/>
        <v>0</v>
      </c>
    </row>
    <row r="721" s="101" customFormat="1" ht="25.05" customHeight="1" spans="1:6">
      <c r="A721" s="266">
        <v>21011</v>
      </c>
      <c r="B721" s="267" t="s">
        <v>629</v>
      </c>
      <c r="C721" s="268">
        <v>7621.478224</v>
      </c>
      <c r="D721" s="247"/>
      <c r="E721" s="247"/>
      <c r="F721" s="247">
        <f t="shared" si="11"/>
        <v>7621.478224</v>
      </c>
    </row>
    <row r="722" s="101" customFormat="1" ht="25.05" customHeight="1" spans="1:6">
      <c r="A722" s="266">
        <v>2101101</v>
      </c>
      <c r="B722" s="267" t="s">
        <v>630</v>
      </c>
      <c r="C722" s="268">
        <v>3659.030524</v>
      </c>
      <c r="D722" s="247"/>
      <c r="E722" s="247"/>
      <c r="F722" s="247">
        <f t="shared" si="11"/>
        <v>3659.030524</v>
      </c>
    </row>
    <row r="723" s="101" customFormat="1" ht="25.05" customHeight="1" spans="1:6">
      <c r="A723" s="266">
        <v>2101102</v>
      </c>
      <c r="B723" s="267" t="s">
        <v>631</v>
      </c>
      <c r="C723" s="268">
        <v>3960.648072</v>
      </c>
      <c r="D723" s="247"/>
      <c r="E723" s="247"/>
      <c r="F723" s="247">
        <f t="shared" si="11"/>
        <v>3960.648072</v>
      </c>
    </row>
    <row r="724" s="101" customFormat="1" ht="25.05" customHeight="1" spans="1:6">
      <c r="A724" s="266">
        <v>2101103</v>
      </c>
      <c r="B724" s="267" t="s">
        <v>632</v>
      </c>
      <c r="C724" s="268">
        <v>1.799628</v>
      </c>
      <c r="D724" s="247"/>
      <c r="E724" s="247"/>
      <c r="F724" s="247">
        <f t="shared" si="11"/>
        <v>1.799628</v>
      </c>
    </row>
    <row r="725" s="101" customFormat="1" ht="25.05" customHeight="1" spans="1:6">
      <c r="A725" s="266">
        <v>2101199</v>
      </c>
      <c r="B725" s="267" t="s">
        <v>633</v>
      </c>
      <c r="C725" s="268">
        <v>0</v>
      </c>
      <c r="D725" s="247"/>
      <c r="E725" s="247"/>
      <c r="F725" s="247">
        <f t="shared" si="11"/>
        <v>0</v>
      </c>
    </row>
    <row r="726" s="101" customFormat="1" ht="25.05" customHeight="1" spans="1:6">
      <c r="A726" s="266">
        <v>21012</v>
      </c>
      <c r="B726" s="267" t="s">
        <v>634</v>
      </c>
      <c r="C726" s="268">
        <v>5865</v>
      </c>
      <c r="D726" s="247"/>
      <c r="E726" s="247"/>
      <c r="F726" s="247">
        <f t="shared" si="11"/>
        <v>5865</v>
      </c>
    </row>
    <row r="727" s="101" customFormat="1" ht="25.05" customHeight="1" spans="1:6">
      <c r="A727" s="266">
        <v>2101201</v>
      </c>
      <c r="B727" s="267" t="s">
        <v>635</v>
      </c>
      <c r="C727" s="268">
        <v>256</v>
      </c>
      <c r="D727" s="247"/>
      <c r="E727" s="247"/>
      <c r="F727" s="247">
        <f t="shared" si="11"/>
        <v>256</v>
      </c>
    </row>
    <row r="728" s="101" customFormat="1" ht="25.05" customHeight="1" spans="1:6">
      <c r="A728" s="266">
        <v>2101202</v>
      </c>
      <c r="B728" s="267" t="s">
        <v>636</v>
      </c>
      <c r="C728" s="268">
        <v>5609</v>
      </c>
      <c r="D728" s="247"/>
      <c r="E728" s="247"/>
      <c r="F728" s="247">
        <f t="shared" si="11"/>
        <v>5609</v>
      </c>
    </row>
    <row r="729" s="101" customFormat="1" ht="25.05" customHeight="1" spans="1:6">
      <c r="A729" s="266">
        <v>2101299</v>
      </c>
      <c r="B729" s="267" t="s">
        <v>637</v>
      </c>
      <c r="C729" s="268">
        <v>0</v>
      </c>
      <c r="D729" s="247"/>
      <c r="E729" s="247"/>
      <c r="F729" s="247">
        <f t="shared" si="11"/>
        <v>0</v>
      </c>
    </row>
    <row r="730" s="101" customFormat="1" ht="25.05" customHeight="1" spans="1:6">
      <c r="A730" s="266">
        <v>21013</v>
      </c>
      <c r="B730" s="267" t="s">
        <v>638</v>
      </c>
      <c r="C730" s="268">
        <v>1747</v>
      </c>
      <c r="D730" s="247"/>
      <c r="E730" s="247"/>
      <c r="F730" s="247">
        <f t="shared" si="11"/>
        <v>1747</v>
      </c>
    </row>
    <row r="731" s="101" customFormat="1" ht="25.05" customHeight="1" spans="1:6">
      <c r="A731" s="266">
        <v>2101301</v>
      </c>
      <c r="B731" s="267" t="s">
        <v>639</v>
      </c>
      <c r="C731" s="268">
        <v>1747</v>
      </c>
      <c r="D731" s="247"/>
      <c r="E731" s="247"/>
      <c r="F731" s="247">
        <f t="shared" si="11"/>
        <v>1747</v>
      </c>
    </row>
    <row r="732" s="101" customFormat="1" ht="25.05" customHeight="1" spans="1:6">
      <c r="A732" s="266">
        <v>2101302</v>
      </c>
      <c r="B732" s="267" t="s">
        <v>640</v>
      </c>
      <c r="C732" s="268">
        <v>0</v>
      </c>
      <c r="D732" s="247"/>
      <c r="E732" s="247"/>
      <c r="F732" s="247">
        <f t="shared" si="11"/>
        <v>0</v>
      </c>
    </row>
    <row r="733" s="101" customFormat="1" ht="25.05" customHeight="1" spans="1:6">
      <c r="A733" s="266">
        <v>2101399</v>
      </c>
      <c r="B733" s="267" t="s">
        <v>641</v>
      </c>
      <c r="C733" s="268">
        <v>0</v>
      </c>
      <c r="D733" s="247"/>
      <c r="E733" s="247"/>
      <c r="F733" s="247">
        <f t="shared" si="11"/>
        <v>0</v>
      </c>
    </row>
    <row r="734" s="101" customFormat="1" ht="25.05" customHeight="1" spans="1:6">
      <c r="A734" s="266">
        <v>21014</v>
      </c>
      <c r="B734" s="267" t="s">
        <v>642</v>
      </c>
      <c r="C734" s="268">
        <v>0</v>
      </c>
      <c r="D734" s="247"/>
      <c r="E734" s="247"/>
      <c r="F734" s="247">
        <f t="shared" si="11"/>
        <v>0</v>
      </c>
    </row>
    <row r="735" s="101" customFormat="1" ht="25.05" customHeight="1" spans="1:6">
      <c r="A735" s="266">
        <v>2101401</v>
      </c>
      <c r="B735" s="267" t="s">
        <v>643</v>
      </c>
      <c r="C735" s="268">
        <v>0</v>
      </c>
      <c r="D735" s="247"/>
      <c r="E735" s="247"/>
      <c r="F735" s="247">
        <f t="shared" si="11"/>
        <v>0</v>
      </c>
    </row>
    <row r="736" s="101" customFormat="1" ht="25.05" customHeight="1" spans="1:6">
      <c r="A736" s="266">
        <v>2101499</v>
      </c>
      <c r="B736" s="267" t="s">
        <v>644</v>
      </c>
      <c r="C736" s="268">
        <v>0</v>
      </c>
      <c r="D736" s="247"/>
      <c r="E736" s="247"/>
      <c r="F736" s="247">
        <f t="shared" si="11"/>
        <v>0</v>
      </c>
    </row>
    <row r="737" s="101" customFormat="1" ht="25.05" customHeight="1" spans="1:6">
      <c r="A737" s="266">
        <v>21015</v>
      </c>
      <c r="B737" s="267" t="s">
        <v>645</v>
      </c>
      <c r="C737" s="268">
        <f>SUM(C738:C745)</f>
        <v>30409.9521</v>
      </c>
      <c r="D737" s="247"/>
      <c r="E737" s="247"/>
      <c r="F737" s="247">
        <f t="shared" si="11"/>
        <v>30409.9521</v>
      </c>
    </row>
    <row r="738" s="101" customFormat="1" ht="25.05" customHeight="1" spans="1:6">
      <c r="A738" s="266">
        <v>2101501</v>
      </c>
      <c r="B738" s="267" t="s">
        <v>111</v>
      </c>
      <c r="C738" s="268">
        <v>409.9521</v>
      </c>
      <c r="D738" s="247"/>
      <c r="E738" s="247"/>
      <c r="F738" s="247">
        <f t="shared" si="11"/>
        <v>409.9521</v>
      </c>
    </row>
    <row r="739" s="101" customFormat="1" ht="25.05" customHeight="1" spans="1:6">
      <c r="A739" s="266">
        <v>2101502</v>
      </c>
      <c r="B739" s="267" t="s">
        <v>112</v>
      </c>
      <c r="C739" s="268">
        <v>0</v>
      </c>
      <c r="D739" s="247"/>
      <c r="E739" s="247"/>
      <c r="F739" s="247">
        <f t="shared" si="11"/>
        <v>0</v>
      </c>
    </row>
    <row r="740" s="101" customFormat="1" ht="25.05" customHeight="1" spans="1:6">
      <c r="A740" s="266">
        <v>2101503</v>
      </c>
      <c r="B740" s="267" t="s">
        <v>113</v>
      </c>
      <c r="C740" s="268">
        <v>0</v>
      </c>
      <c r="D740" s="247"/>
      <c r="E740" s="247"/>
      <c r="F740" s="247">
        <f t="shared" si="11"/>
        <v>0</v>
      </c>
    </row>
    <row r="741" s="101" customFormat="1" ht="25.05" customHeight="1" spans="1:6">
      <c r="A741" s="266">
        <v>2101504</v>
      </c>
      <c r="B741" s="267" t="s">
        <v>152</v>
      </c>
      <c r="C741" s="268">
        <v>0</v>
      </c>
      <c r="D741" s="247"/>
      <c r="E741" s="247"/>
      <c r="F741" s="247">
        <f t="shared" si="11"/>
        <v>0</v>
      </c>
    </row>
    <row r="742" s="101" customFormat="1" ht="25.05" customHeight="1" spans="1:6">
      <c r="A742" s="266">
        <v>2101505</v>
      </c>
      <c r="B742" s="267" t="s">
        <v>646</v>
      </c>
      <c r="C742" s="268">
        <v>0</v>
      </c>
      <c r="D742" s="247"/>
      <c r="E742" s="247"/>
      <c r="F742" s="247">
        <f t="shared" si="11"/>
        <v>0</v>
      </c>
    </row>
    <row r="743" s="101" customFormat="1" ht="25.05" customHeight="1" spans="1:6">
      <c r="A743" s="266">
        <v>2101506</v>
      </c>
      <c r="B743" s="267" t="s">
        <v>647</v>
      </c>
      <c r="C743" s="268">
        <v>0</v>
      </c>
      <c r="D743" s="247"/>
      <c r="E743" s="247"/>
      <c r="F743" s="247">
        <f t="shared" si="11"/>
        <v>0</v>
      </c>
    </row>
    <row r="744" s="101" customFormat="1" ht="25.05" customHeight="1" spans="1:6">
      <c r="A744" s="266">
        <v>2101550</v>
      </c>
      <c r="B744" s="267" t="s">
        <v>120</v>
      </c>
      <c r="C744" s="268">
        <v>0</v>
      </c>
      <c r="D744" s="247"/>
      <c r="E744" s="247"/>
      <c r="F744" s="247">
        <f t="shared" si="11"/>
        <v>0</v>
      </c>
    </row>
    <row r="745" s="101" customFormat="1" ht="25.05" customHeight="1" spans="1:6">
      <c r="A745" s="266">
        <v>2101599</v>
      </c>
      <c r="B745" s="267" t="s">
        <v>648</v>
      </c>
      <c r="C745" s="268">
        <v>30000</v>
      </c>
      <c r="D745" s="247"/>
      <c r="E745" s="247"/>
      <c r="F745" s="247">
        <f t="shared" si="11"/>
        <v>30000</v>
      </c>
    </row>
    <row r="746" s="101" customFormat="1" ht="25.05" customHeight="1" spans="1:6">
      <c r="A746" s="266">
        <v>21016</v>
      </c>
      <c r="B746" s="267" t="s">
        <v>649</v>
      </c>
      <c r="C746" s="268">
        <v>0</v>
      </c>
      <c r="D746" s="247"/>
      <c r="E746" s="247"/>
      <c r="F746" s="247">
        <f t="shared" si="11"/>
        <v>0</v>
      </c>
    </row>
    <row r="747" s="101" customFormat="1" ht="25.05" customHeight="1" spans="1:6">
      <c r="A747" s="266">
        <v>2101601</v>
      </c>
      <c r="B747" s="267" t="s">
        <v>650</v>
      </c>
      <c r="C747" s="268">
        <v>0</v>
      </c>
      <c r="D747" s="247"/>
      <c r="E747" s="247"/>
      <c r="F747" s="247">
        <f t="shared" si="11"/>
        <v>0</v>
      </c>
    </row>
    <row r="748" s="101" customFormat="1" ht="25.05" customHeight="1" spans="1:6">
      <c r="A748" s="266">
        <v>21099</v>
      </c>
      <c r="B748" s="267" t="s">
        <v>651</v>
      </c>
      <c r="C748" s="268"/>
      <c r="D748" s="247"/>
      <c r="E748" s="247"/>
      <c r="F748" s="247">
        <f t="shared" si="11"/>
        <v>0</v>
      </c>
    </row>
    <row r="749" s="101" customFormat="1" ht="25.05" customHeight="1" spans="1:6">
      <c r="A749" s="266">
        <v>2109999</v>
      </c>
      <c r="B749" s="267" t="s">
        <v>652</v>
      </c>
      <c r="C749" s="268"/>
      <c r="D749" s="247"/>
      <c r="E749" s="247"/>
      <c r="F749" s="247">
        <f t="shared" si="11"/>
        <v>0</v>
      </c>
    </row>
    <row r="750" s="101" customFormat="1" ht="25.05" customHeight="1" spans="1:6">
      <c r="A750" s="266">
        <v>211</v>
      </c>
      <c r="B750" s="267" t="s">
        <v>653</v>
      </c>
      <c r="C750" s="268">
        <f>C751+C761+C765+C774+C781+C788+C794+C797+C800+C802+C804+C810+C812+C814+C825</f>
        <v>24232.7917</v>
      </c>
      <c r="D750" s="247"/>
      <c r="E750" s="247"/>
      <c r="F750" s="247">
        <f t="shared" si="11"/>
        <v>24232.7917</v>
      </c>
    </row>
    <row r="751" s="101" customFormat="1" ht="25.05" customHeight="1" spans="1:6">
      <c r="A751" s="266">
        <v>21101</v>
      </c>
      <c r="B751" s="267" t="s">
        <v>654</v>
      </c>
      <c r="C751" s="268">
        <f>C752+C753+C754+C755+C756+C757+C758+C759+C760</f>
        <v>1600</v>
      </c>
      <c r="D751" s="247"/>
      <c r="E751" s="247"/>
      <c r="F751" s="247">
        <f t="shared" si="11"/>
        <v>1600</v>
      </c>
    </row>
    <row r="752" s="101" customFormat="1" ht="25.05" customHeight="1" spans="1:6">
      <c r="A752" s="266">
        <v>2110101</v>
      </c>
      <c r="B752" s="267" t="s">
        <v>111</v>
      </c>
      <c r="C752" s="268">
        <v>500</v>
      </c>
      <c r="D752" s="247"/>
      <c r="E752" s="247"/>
      <c r="F752" s="247">
        <f t="shared" si="11"/>
        <v>500</v>
      </c>
    </row>
    <row r="753" s="101" customFormat="1" ht="25.05" customHeight="1" spans="1:6">
      <c r="A753" s="266">
        <v>2110102</v>
      </c>
      <c r="B753" s="267" t="s">
        <v>112</v>
      </c>
      <c r="C753" s="268">
        <v>600</v>
      </c>
      <c r="D753" s="247"/>
      <c r="E753" s="247"/>
      <c r="F753" s="247">
        <f t="shared" si="11"/>
        <v>600</v>
      </c>
    </row>
    <row r="754" s="101" customFormat="1" ht="25.05" customHeight="1" spans="1:6">
      <c r="A754" s="266">
        <v>2110103</v>
      </c>
      <c r="B754" s="267" t="s">
        <v>113</v>
      </c>
      <c r="C754" s="268">
        <v>0</v>
      </c>
      <c r="D754" s="247"/>
      <c r="E754" s="247"/>
      <c r="F754" s="247">
        <f t="shared" si="11"/>
        <v>0</v>
      </c>
    </row>
    <row r="755" s="101" customFormat="1" ht="25.05" customHeight="1" spans="1:6">
      <c r="A755" s="266">
        <v>2110104</v>
      </c>
      <c r="B755" s="267" t="s">
        <v>655</v>
      </c>
      <c r="C755" s="268">
        <v>100</v>
      </c>
      <c r="D755" s="247"/>
      <c r="E755" s="247"/>
      <c r="F755" s="247">
        <f t="shared" si="11"/>
        <v>100</v>
      </c>
    </row>
    <row r="756" s="101" customFormat="1" ht="25.05" customHeight="1" spans="1:6">
      <c r="A756" s="266">
        <v>2110105</v>
      </c>
      <c r="B756" s="267" t="s">
        <v>656</v>
      </c>
      <c r="C756" s="268">
        <v>0</v>
      </c>
      <c r="D756" s="247"/>
      <c r="E756" s="247"/>
      <c r="F756" s="247">
        <f t="shared" si="11"/>
        <v>0</v>
      </c>
    </row>
    <row r="757" s="101" customFormat="1" ht="25.05" customHeight="1" spans="1:6">
      <c r="A757" s="266">
        <v>2110106</v>
      </c>
      <c r="B757" s="267" t="s">
        <v>657</v>
      </c>
      <c r="C757" s="268">
        <v>0</v>
      </c>
      <c r="D757" s="247"/>
      <c r="E757" s="247"/>
      <c r="F757" s="247">
        <f t="shared" si="11"/>
        <v>0</v>
      </c>
    </row>
    <row r="758" s="101" customFormat="1" ht="25.05" customHeight="1" spans="1:6">
      <c r="A758" s="266">
        <v>2110107</v>
      </c>
      <c r="B758" s="267" t="s">
        <v>658</v>
      </c>
      <c r="C758" s="268">
        <v>0</v>
      </c>
      <c r="D758" s="247"/>
      <c r="E758" s="247"/>
      <c r="F758" s="247">
        <f t="shared" si="11"/>
        <v>0</v>
      </c>
    </row>
    <row r="759" s="101" customFormat="1" ht="25.05" customHeight="1" spans="1:6">
      <c r="A759" s="266">
        <v>2110108</v>
      </c>
      <c r="B759" s="267" t="s">
        <v>659</v>
      </c>
      <c r="C759" s="268">
        <v>0</v>
      </c>
      <c r="D759" s="247"/>
      <c r="E759" s="247"/>
      <c r="F759" s="247">
        <f t="shared" si="11"/>
        <v>0</v>
      </c>
    </row>
    <row r="760" s="101" customFormat="1" ht="25.05" customHeight="1" spans="1:6">
      <c r="A760" s="266">
        <v>2110199</v>
      </c>
      <c r="B760" s="267" t="s">
        <v>660</v>
      </c>
      <c r="C760" s="268">
        <v>400</v>
      </c>
      <c r="D760" s="247"/>
      <c r="E760" s="247"/>
      <c r="F760" s="247">
        <f t="shared" si="11"/>
        <v>400</v>
      </c>
    </row>
    <row r="761" s="101" customFormat="1" ht="25.05" customHeight="1" spans="1:6">
      <c r="A761" s="266">
        <v>21102</v>
      </c>
      <c r="B761" s="267" t="s">
        <v>661</v>
      </c>
      <c r="C761" s="268">
        <f>C762+C763+C764</f>
        <v>350</v>
      </c>
      <c r="D761" s="247"/>
      <c r="E761" s="247"/>
      <c r="F761" s="247">
        <f t="shared" si="11"/>
        <v>350</v>
      </c>
    </row>
    <row r="762" s="101" customFormat="1" ht="25.05" customHeight="1" spans="1:6">
      <c r="A762" s="266">
        <v>2110203</v>
      </c>
      <c r="B762" s="267" t="s">
        <v>662</v>
      </c>
      <c r="C762" s="268">
        <v>100</v>
      </c>
      <c r="D762" s="247"/>
      <c r="E762" s="247"/>
      <c r="F762" s="247">
        <f t="shared" si="11"/>
        <v>100</v>
      </c>
    </row>
    <row r="763" s="101" customFormat="1" ht="25.05" customHeight="1" spans="1:6">
      <c r="A763" s="266">
        <v>2110204</v>
      </c>
      <c r="B763" s="267" t="s">
        <v>663</v>
      </c>
      <c r="C763" s="268">
        <v>0</v>
      </c>
      <c r="D763" s="247"/>
      <c r="E763" s="247"/>
      <c r="F763" s="247">
        <f t="shared" si="11"/>
        <v>0</v>
      </c>
    </row>
    <row r="764" s="101" customFormat="1" ht="25.05" customHeight="1" spans="1:6">
      <c r="A764" s="266">
        <v>2110299</v>
      </c>
      <c r="B764" s="267" t="s">
        <v>664</v>
      </c>
      <c r="C764" s="268">
        <v>250</v>
      </c>
      <c r="D764" s="247"/>
      <c r="E764" s="247"/>
      <c r="F764" s="247">
        <f t="shared" si="11"/>
        <v>250</v>
      </c>
    </row>
    <row r="765" s="101" customFormat="1" ht="25.05" customHeight="1" spans="1:6">
      <c r="A765" s="266">
        <v>21103</v>
      </c>
      <c r="B765" s="267" t="s">
        <v>665</v>
      </c>
      <c r="C765" s="268">
        <f>C766+C767+C768+C769+C770+C771+C772+C773</f>
        <v>6700</v>
      </c>
      <c r="D765" s="247"/>
      <c r="E765" s="247"/>
      <c r="F765" s="247">
        <f t="shared" si="11"/>
        <v>6700</v>
      </c>
    </row>
    <row r="766" s="101" customFormat="1" ht="25.05" customHeight="1" spans="1:6">
      <c r="A766" s="266">
        <v>2110301</v>
      </c>
      <c r="B766" s="267" t="s">
        <v>666</v>
      </c>
      <c r="C766" s="268">
        <v>1000</v>
      </c>
      <c r="D766" s="247"/>
      <c r="E766" s="247"/>
      <c r="F766" s="247">
        <f t="shared" si="11"/>
        <v>1000</v>
      </c>
    </row>
    <row r="767" s="101" customFormat="1" ht="25.05" customHeight="1" spans="1:6">
      <c r="A767" s="266">
        <v>2110302</v>
      </c>
      <c r="B767" s="267" t="s">
        <v>667</v>
      </c>
      <c r="C767" s="268">
        <v>3500</v>
      </c>
      <c r="D767" s="247"/>
      <c r="E767" s="247"/>
      <c r="F767" s="247">
        <f t="shared" si="11"/>
        <v>3500</v>
      </c>
    </row>
    <row r="768" s="101" customFormat="1" ht="25.05" customHeight="1" spans="1:6">
      <c r="A768" s="266">
        <v>2110303</v>
      </c>
      <c r="B768" s="267" t="s">
        <v>668</v>
      </c>
      <c r="C768" s="268">
        <v>0</v>
      </c>
      <c r="D768" s="247"/>
      <c r="E768" s="247"/>
      <c r="F768" s="247">
        <f t="shared" si="11"/>
        <v>0</v>
      </c>
    </row>
    <row r="769" s="101" customFormat="1" ht="25.05" customHeight="1" spans="1:6">
      <c r="A769" s="266">
        <v>2110304</v>
      </c>
      <c r="B769" s="267" t="s">
        <v>669</v>
      </c>
      <c r="C769" s="268">
        <v>0</v>
      </c>
      <c r="D769" s="247"/>
      <c r="E769" s="247"/>
      <c r="F769" s="247">
        <f t="shared" si="11"/>
        <v>0</v>
      </c>
    </row>
    <row r="770" s="101" customFormat="1" ht="25.05" customHeight="1" spans="1:6">
      <c r="A770" s="266">
        <v>2110305</v>
      </c>
      <c r="B770" s="267" t="s">
        <v>670</v>
      </c>
      <c r="C770" s="268">
        <v>0</v>
      </c>
      <c r="D770" s="247"/>
      <c r="E770" s="247"/>
      <c r="F770" s="247">
        <f t="shared" si="11"/>
        <v>0</v>
      </c>
    </row>
    <row r="771" s="101" customFormat="1" ht="25.05" customHeight="1" spans="1:6">
      <c r="A771" s="266">
        <v>2110306</v>
      </c>
      <c r="B771" s="267" t="s">
        <v>671</v>
      </c>
      <c r="C771" s="268">
        <v>0</v>
      </c>
      <c r="D771" s="247"/>
      <c r="E771" s="247"/>
      <c r="F771" s="247">
        <f t="shared" si="11"/>
        <v>0</v>
      </c>
    </row>
    <row r="772" s="101" customFormat="1" ht="25.05" customHeight="1" spans="1:6">
      <c r="A772" s="266">
        <v>2110307</v>
      </c>
      <c r="B772" s="267" t="s">
        <v>672</v>
      </c>
      <c r="C772" s="268">
        <v>1000</v>
      </c>
      <c r="D772" s="247"/>
      <c r="E772" s="247"/>
      <c r="F772" s="247">
        <f t="shared" si="11"/>
        <v>1000</v>
      </c>
    </row>
    <row r="773" s="101" customFormat="1" ht="25.05" customHeight="1" spans="1:6">
      <c r="A773" s="266">
        <v>2110399</v>
      </c>
      <c r="B773" s="267" t="s">
        <v>673</v>
      </c>
      <c r="C773" s="268">
        <v>1200</v>
      </c>
      <c r="D773" s="247"/>
      <c r="E773" s="247"/>
      <c r="F773" s="247">
        <f t="shared" si="11"/>
        <v>1200</v>
      </c>
    </row>
    <row r="774" s="101" customFormat="1" ht="25.05" customHeight="1" spans="1:6">
      <c r="A774" s="266">
        <v>21104</v>
      </c>
      <c r="B774" s="267" t="s">
        <v>674</v>
      </c>
      <c r="C774" s="268">
        <f>C775+C776+C777+C778+C779+C780</f>
        <v>9700</v>
      </c>
      <c r="D774" s="247"/>
      <c r="E774" s="247"/>
      <c r="F774" s="247">
        <f t="shared" si="11"/>
        <v>9700</v>
      </c>
    </row>
    <row r="775" s="101" customFormat="1" ht="25.05" customHeight="1" spans="1:6">
      <c r="A775" s="266">
        <v>2110401</v>
      </c>
      <c r="B775" s="267" t="s">
        <v>675</v>
      </c>
      <c r="C775" s="268">
        <v>8000</v>
      </c>
      <c r="D775" s="247"/>
      <c r="E775" s="247"/>
      <c r="F775" s="247">
        <f t="shared" ref="F775:F838" si="12">C775+D775+E775</f>
        <v>8000</v>
      </c>
    </row>
    <row r="776" s="101" customFormat="1" ht="25.05" customHeight="1" spans="1:6">
      <c r="A776" s="266">
        <v>2110402</v>
      </c>
      <c r="B776" s="267" t="s">
        <v>676</v>
      </c>
      <c r="C776" s="268">
        <v>100</v>
      </c>
      <c r="D776" s="247"/>
      <c r="E776" s="247"/>
      <c r="F776" s="247">
        <f t="shared" si="12"/>
        <v>100</v>
      </c>
    </row>
    <row r="777" s="101" customFormat="1" ht="25.05" customHeight="1" spans="1:6">
      <c r="A777" s="266">
        <v>2110404</v>
      </c>
      <c r="B777" s="267" t="s">
        <v>677</v>
      </c>
      <c r="C777" s="268">
        <v>100</v>
      </c>
      <c r="D777" s="247"/>
      <c r="E777" s="247"/>
      <c r="F777" s="247">
        <f t="shared" si="12"/>
        <v>100</v>
      </c>
    </row>
    <row r="778" s="101" customFormat="1" ht="25.05" customHeight="1" spans="1:6">
      <c r="A778" s="266">
        <v>2110405</v>
      </c>
      <c r="B778" s="267" t="s">
        <v>678</v>
      </c>
      <c r="C778" s="268">
        <v>0</v>
      </c>
      <c r="D778" s="247"/>
      <c r="E778" s="247"/>
      <c r="F778" s="247">
        <f t="shared" si="12"/>
        <v>0</v>
      </c>
    </row>
    <row r="779" s="101" customFormat="1" ht="25.05" customHeight="1" spans="1:6">
      <c r="A779" s="266">
        <v>2110406</v>
      </c>
      <c r="B779" s="267" t="s">
        <v>679</v>
      </c>
      <c r="C779" s="268">
        <v>0</v>
      </c>
      <c r="D779" s="247"/>
      <c r="E779" s="247"/>
      <c r="F779" s="247">
        <f t="shared" si="12"/>
        <v>0</v>
      </c>
    </row>
    <row r="780" s="101" customFormat="1" ht="25.05" customHeight="1" spans="1:6">
      <c r="A780" s="266">
        <v>2110499</v>
      </c>
      <c r="B780" s="267" t="s">
        <v>680</v>
      </c>
      <c r="C780" s="268">
        <v>1500</v>
      </c>
      <c r="D780" s="247"/>
      <c r="E780" s="247"/>
      <c r="F780" s="247">
        <f t="shared" si="12"/>
        <v>1500</v>
      </c>
    </row>
    <row r="781" s="101" customFormat="1" ht="25.05" customHeight="1" spans="1:6">
      <c r="A781" s="266">
        <v>21105</v>
      </c>
      <c r="B781" s="267" t="s">
        <v>681</v>
      </c>
      <c r="C781" s="268">
        <f>C782+C783+C784+C785+C786+C787</f>
        <v>5000</v>
      </c>
      <c r="D781" s="247"/>
      <c r="E781" s="247"/>
      <c r="F781" s="247">
        <f t="shared" si="12"/>
        <v>5000</v>
      </c>
    </row>
    <row r="782" s="101" customFormat="1" ht="25.05" customHeight="1" spans="1:6">
      <c r="A782" s="266">
        <v>2110501</v>
      </c>
      <c r="B782" s="267" t="s">
        <v>682</v>
      </c>
      <c r="C782" s="268">
        <v>1000</v>
      </c>
      <c r="D782" s="247"/>
      <c r="E782" s="247"/>
      <c r="F782" s="247">
        <f t="shared" si="12"/>
        <v>1000</v>
      </c>
    </row>
    <row r="783" s="101" customFormat="1" ht="25.05" customHeight="1" spans="1:6">
      <c r="A783" s="266">
        <v>2110502</v>
      </c>
      <c r="B783" s="267" t="s">
        <v>683</v>
      </c>
      <c r="C783" s="268">
        <v>0</v>
      </c>
      <c r="D783" s="247"/>
      <c r="E783" s="247"/>
      <c r="F783" s="247">
        <f t="shared" si="12"/>
        <v>0</v>
      </c>
    </row>
    <row r="784" s="101" customFormat="1" ht="25.05" customHeight="1" spans="1:6">
      <c r="A784" s="266">
        <v>2110503</v>
      </c>
      <c r="B784" s="267" t="s">
        <v>684</v>
      </c>
      <c r="C784" s="268">
        <v>0</v>
      </c>
      <c r="D784" s="247"/>
      <c r="E784" s="247"/>
      <c r="F784" s="247">
        <f t="shared" si="12"/>
        <v>0</v>
      </c>
    </row>
    <row r="785" s="101" customFormat="1" ht="25.05" customHeight="1" spans="1:6">
      <c r="A785" s="266">
        <v>2110506</v>
      </c>
      <c r="B785" s="267" t="s">
        <v>685</v>
      </c>
      <c r="C785" s="268">
        <v>0</v>
      </c>
      <c r="D785" s="247"/>
      <c r="E785" s="247"/>
      <c r="F785" s="247">
        <f t="shared" si="12"/>
        <v>0</v>
      </c>
    </row>
    <row r="786" s="101" customFormat="1" ht="25.05" customHeight="1" spans="1:6">
      <c r="A786" s="266">
        <v>2110507</v>
      </c>
      <c r="B786" s="267" t="s">
        <v>686</v>
      </c>
      <c r="C786" s="268">
        <v>500</v>
      </c>
      <c r="D786" s="247"/>
      <c r="E786" s="247"/>
      <c r="F786" s="247">
        <f t="shared" si="12"/>
        <v>500</v>
      </c>
    </row>
    <row r="787" s="101" customFormat="1" ht="25.05" customHeight="1" spans="1:6">
      <c r="A787" s="266">
        <v>2110599</v>
      </c>
      <c r="B787" s="267" t="s">
        <v>687</v>
      </c>
      <c r="C787" s="268">
        <v>3500</v>
      </c>
      <c r="D787" s="247"/>
      <c r="E787" s="247"/>
      <c r="F787" s="247">
        <f t="shared" si="12"/>
        <v>3500</v>
      </c>
    </row>
    <row r="788" s="101" customFormat="1" ht="25.05" customHeight="1" spans="1:6">
      <c r="A788" s="266">
        <v>21106</v>
      </c>
      <c r="B788" s="267" t="s">
        <v>688</v>
      </c>
      <c r="C788" s="268">
        <v>0</v>
      </c>
      <c r="D788" s="247"/>
      <c r="E788" s="247"/>
      <c r="F788" s="247">
        <f t="shared" si="12"/>
        <v>0</v>
      </c>
    </row>
    <row r="789" s="101" customFormat="1" ht="25.05" customHeight="1" spans="1:6">
      <c r="A789" s="266">
        <v>2110602</v>
      </c>
      <c r="B789" s="267" t="s">
        <v>689</v>
      </c>
      <c r="C789" s="268">
        <v>0</v>
      </c>
      <c r="D789" s="247"/>
      <c r="E789" s="247"/>
      <c r="F789" s="247">
        <f t="shared" si="12"/>
        <v>0</v>
      </c>
    </row>
    <row r="790" s="101" customFormat="1" ht="25.05" customHeight="1" spans="1:6">
      <c r="A790" s="266">
        <v>2110603</v>
      </c>
      <c r="B790" s="267" t="s">
        <v>690</v>
      </c>
      <c r="C790" s="268">
        <v>0</v>
      </c>
      <c r="D790" s="247"/>
      <c r="E790" s="247"/>
      <c r="F790" s="247">
        <f t="shared" si="12"/>
        <v>0</v>
      </c>
    </row>
    <row r="791" s="101" customFormat="1" ht="25.05" customHeight="1" spans="1:6">
      <c r="A791" s="266">
        <v>2110604</v>
      </c>
      <c r="B791" s="267" t="s">
        <v>691</v>
      </c>
      <c r="C791" s="268">
        <v>0</v>
      </c>
      <c r="D791" s="247"/>
      <c r="E791" s="247"/>
      <c r="F791" s="247">
        <f t="shared" si="12"/>
        <v>0</v>
      </c>
    </row>
    <row r="792" s="101" customFormat="1" ht="25.05" customHeight="1" spans="1:6">
      <c r="A792" s="266">
        <v>2110605</v>
      </c>
      <c r="B792" s="267" t="s">
        <v>692</v>
      </c>
      <c r="C792" s="268">
        <v>0</v>
      </c>
      <c r="D792" s="247"/>
      <c r="E792" s="247"/>
      <c r="F792" s="247">
        <f t="shared" si="12"/>
        <v>0</v>
      </c>
    </row>
    <row r="793" s="101" customFormat="1" ht="25.05" customHeight="1" spans="1:6">
      <c r="A793" s="266">
        <v>2110699</v>
      </c>
      <c r="B793" s="267" t="s">
        <v>693</v>
      </c>
      <c r="C793" s="268">
        <v>0</v>
      </c>
      <c r="D793" s="247"/>
      <c r="E793" s="247"/>
      <c r="F793" s="247">
        <f t="shared" si="12"/>
        <v>0</v>
      </c>
    </row>
    <row r="794" s="101" customFormat="1" ht="25.05" customHeight="1" spans="1:6">
      <c r="A794" s="266">
        <v>21107</v>
      </c>
      <c r="B794" s="267" t="s">
        <v>694</v>
      </c>
      <c r="C794" s="268">
        <v>0</v>
      </c>
      <c r="D794" s="247"/>
      <c r="E794" s="247"/>
      <c r="F794" s="247">
        <f t="shared" si="12"/>
        <v>0</v>
      </c>
    </row>
    <row r="795" s="101" customFormat="1" ht="25.05" customHeight="1" spans="1:6">
      <c r="A795" s="266">
        <v>2110704</v>
      </c>
      <c r="B795" s="267" t="s">
        <v>695</v>
      </c>
      <c r="C795" s="268">
        <v>0</v>
      </c>
      <c r="D795" s="247"/>
      <c r="E795" s="247"/>
      <c r="F795" s="247">
        <f t="shared" si="12"/>
        <v>0</v>
      </c>
    </row>
    <row r="796" s="101" customFormat="1" ht="25.05" customHeight="1" spans="1:6">
      <c r="A796" s="266">
        <v>2110799</v>
      </c>
      <c r="B796" s="267" t="s">
        <v>696</v>
      </c>
      <c r="C796" s="268">
        <v>0</v>
      </c>
      <c r="D796" s="247"/>
      <c r="E796" s="247"/>
      <c r="F796" s="247">
        <f t="shared" si="12"/>
        <v>0</v>
      </c>
    </row>
    <row r="797" s="101" customFormat="1" ht="25.05" customHeight="1" spans="1:6">
      <c r="A797" s="266">
        <v>21108</v>
      </c>
      <c r="B797" s="267" t="s">
        <v>697</v>
      </c>
      <c r="C797" s="268">
        <v>0</v>
      </c>
      <c r="D797" s="247"/>
      <c r="E797" s="247"/>
      <c r="F797" s="247">
        <f t="shared" si="12"/>
        <v>0</v>
      </c>
    </row>
    <row r="798" s="101" customFormat="1" ht="25.05" customHeight="1" spans="1:6">
      <c r="A798" s="266">
        <v>2110804</v>
      </c>
      <c r="B798" s="267" t="s">
        <v>698</v>
      </c>
      <c r="C798" s="268">
        <v>0</v>
      </c>
      <c r="D798" s="247"/>
      <c r="E798" s="247"/>
      <c r="F798" s="247">
        <f t="shared" si="12"/>
        <v>0</v>
      </c>
    </row>
    <row r="799" s="101" customFormat="1" ht="25.05" customHeight="1" spans="1:6">
      <c r="A799" s="266">
        <v>2110899</v>
      </c>
      <c r="B799" s="267" t="s">
        <v>699</v>
      </c>
      <c r="C799" s="268">
        <v>0</v>
      </c>
      <c r="D799" s="247"/>
      <c r="E799" s="247"/>
      <c r="F799" s="247">
        <f t="shared" si="12"/>
        <v>0</v>
      </c>
    </row>
    <row r="800" s="101" customFormat="1" ht="25.05" customHeight="1" spans="1:6">
      <c r="A800" s="266">
        <v>21109</v>
      </c>
      <c r="B800" s="267" t="s">
        <v>700</v>
      </c>
      <c r="C800" s="268">
        <v>0</v>
      </c>
      <c r="D800" s="247"/>
      <c r="E800" s="247"/>
      <c r="F800" s="247">
        <f t="shared" si="12"/>
        <v>0</v>
      </c>
    </row>
    <row r="801" s="101" customFormat="1" ht="25.05" customHeight="1" spans="1:6">
      <c r="A801" s="266">
        <v>2110901</v>
      </c>
      <c r="B801" s="267" t="s">
        <v>701</v>
      </c>
      <c r="C801" s="268">
        <v>0</v>
      </c>
      <c r="D801" s="247"/>
      <c r="E801" s="247"/>
      <c r="F801" s="247">
        <f t="shared" si="12"/>
        <v>0</v>
      </c>
    </row>
    <row r="802" s="101" customFormat="1" ht="25.05" customHeight="1" spans="1:6">
      <c r="A802" s="266">
        <v>21110</v>
      </c>
      <c r="B802" s="267" t="s">
        <v>702</v>
      </c>
      <c r="C802" s="268">
        <v>0</v>
      </c>
      <c r="D802" s="247"/>
      <c r="E802" s="247"/>
      <c r="F802" s="247">
        <f t="shared" si="12"/>
        <v>0</v>
      </c>
    </row>
    <row r="803" s="101" customFormat="1" ht="25.05" customHeight="1" spans="1:6">
      <c r="A803" s="266">
        <v>2111001</v>
      </c>
      <c r="B803" s="267" t="s">
        <v>703</v>
      </c>
      <c r="C803" s="268">
        <v>0</v>
      </c>
      <c r="D803" s="247"/>
      <c r="E803" s="247"/>
      <c r="F803" s="247">
        <f t="shared" si="12"/>
        <v>0</v>
      </c>
    </row>
    <row r="804" s="101" customFormat="1" ht="25.05" customHeight="1" spans="1:6">
      <c r="A804" s="266">
        <v>21111</v>
      </c>
      <c r="B804" s="267" t="s">
        <v>704</v>
      </c>
      <c r="C804" s="268">
        <f>C805+C806+C807+C808+C809</f>
        <v>800</v>
      </c>
      <c r="D804" s="247"/>
      <c r="E804" s="247"/>
      <c r="F804" s="247">
        <f t="shared" si="12"/>
        <v>800</v>
      </c>
    </row>
    <row r="805" s="101" customFormat="1" ht="25.05" customHeight="1" spans="1:6">
      <c r="A805" s="266">
        <v>2111101</v>
      </c>
      <c r="B805" s="267" t="s">
        <v>705</v>
      </c>
      <c r="C805" s="268">
        <v>200</v>
      </c>
      <c r="D805" s="247"/>
      <c r="E805" s="247"/>
      <c r="F805" s="247">
        <f t="shared" si="12"/>
        <v>200</v>
      </c>
    </row>
    <row r="806" s="101" customFormat="1" ht="25.05" customHeight="1" spans="1:6">
      <c r="A806" s="266">
        <v>2111102</v>
      </c>
      <c r="B806" s="267" t="s">
        <v>706</v>
      </c>
      <c r="C806" s="268">
        <v>0</v>
      </c>
      <c r="D806" s="247"/>
      <c r="E806" s="247"/>
      <c r="F806" s="247">
        <f t="shared" si="12"/>
        <v>0</v>
      </c>
    </row>
    <row r="807" s="101" customFormat="1" ht="25.05" customHeight="1" spans="1:6">
      <c r="A807" s="266">
        <v>2111103</v>
      </c>
      <c r="B807" s="267" t="s">
        <v>707</v>
      </c>
      <c r="C807" s="268">
        <v>0</v>
      </c>
      <c r="D807" s="247"/>
      <c r="E807" s="247"/>
      <c r="F807" s="247">
        <f t="shared" si="12"/>
        <v>0</v>
      </c>
    </row>
    <row r="808" s="101" customFormat="1" ht="25.05" customHeight="1" spans="1:6">
      <c r="A808" s="266">
        <v>2111104</v>
      </c>
      <c r="B808" s="267" t="s">
        <v>708</v>
      </c>
      <c r="C808" s="268">
        <v>0</v>
      </c>
      <c r="D808" s="247"/>
      <c r="E808" s="247"/>
      <c r="F808" s="247">
        <f t="shared" si="12"/>
        <v>0</v>
      </c>
    </row>
    <row r="809" s="101" customFormat="1" ht="25.05" customHeight="1" spans="1:6">
      <c r="A809" s="266">
        <v>2111199</v>
      </c>
      <c r="B809" s="267" t="s">
        <v>709</v>
      </c>
      <c r="C809" s="268">
        <v>600</v>
      </c>
      <c r="D809" s="247"/>
      <c r="E809" s="247"/>
      <c r="F809" s="247">
        <f t="shared" si="12"/>
        <v>600</v>
      </c>
    </row>
    <row r="810" s="101" customFormat="1" ht="25.05" customHeight="1" spans="1:6">
      <c r="A810" s="266">
        <v>21112</v>
      </c>
      <c r="B810" s="267" t="s">
        <v>710</v>
      </c>
      <c r="C810" s="268">
        <v>0</v>
      </c>
      <c r="D810" s="247"/>
      <c r="E810" s="247"/>
      <c r="F810" s="247">
        <f t="shared" si="12"/>
        <v>0</v>
      </c>
    </row>
    <row r="811" s="101" customFormat="1" ht="25.05" customHeight="1" spans="1:6">
      <c r="A811" s="266">
        <v>2111201</v>
      </c>
      <c r="B811" s="267" t="s">
        <v>711</v>
      </c>
      <c r="C811" s="268">
        <v>0</v>
      </c>
      <c r="D811" s="247"/>
      <c r="E811" s="247"/>
      <c r="F811" s="247">
        <f t="shared" si="12"/>
        <v>0</v>
      </c>
    </row>
    <row r="812" s="101" customFormat="1" ht="25.05" customHeight="1" spans="1:6">
      <c r="A812" s="266">
        <v>21113</v>
      </c>
      <c r="B812" s="267" t="s">
        <v>712</v>
      </c>
      <c r="C812" s="268">
        <v>0</v>
      </c>
      <c r="D812" s="247"/>
      <c r="E812" s="247"/>
      <c r="F812" s="247">
        <f t="shared" si="12"/>
        <v>0</v>
      </c>
    </row>
    <row r="813" s="101" customFormat="1" ht="25.05" customHeight="1" spans="1:6">
      <c r="A813" s="266">
        <v>2111301</v>
      </c>
      <c r="B813" s="267" t="s">
        <v>713</v>
      </c>
      <c r="C813" s="268">
        <v>0</v>
      </c>
      <c r="D813" s="247"/>
      <c r="E813" s="247"/>
      <c r="F813" s="247">
        <f t="shared" si="12"/>
        <v>0</v>
      </c>
    </row>
    <row r="814" s="101" customFormat="1" ht="25.05" customHeight="1" spans="1:6">
      <c r="A814" s="266">
        <v>21114</v>
      </c>
      <c r="B814" s="267" t="s">
        <v>714</v>
      </c>
      <c r="C814" s="268">
        <v>82.7917</v>
      </c>
      <c r="D814" s="247"/>
      <c r="E814" s="247"/>
      <c r="F814" s="247">
        <f t="shared" si="12"/>
        <v>82.7917</v>
      </c>
    </row>
    <row r="815" s="101" customFormat="1" ht="25.05" customHeight="1" spans="1:6">
      <c r="A815" s="266">
        <v>2111401</v>
      </c>
      <c r="B815" s="267" t="s">
        <v>111</v>
      </c>
      <c r="C815" s="268">
        <v>82.7917</v>
      </c>
      <c r="D815" s="247"/>
      <c r="E815" s="247"/>
      <c r="F815" s="247">
        <f t="shared" si="12"/>
        <v>82.7917</v>
      </c>
    </row>
    <row r="816" s="101" customFormat="1" ht="25.05" customHeight="1" spans="1:6">
      <c r="A816" s="266">
        <v>2111402</v>
      </c>
      <c r="B816" s="267" t="s">
        <v>112</v>
      </c>
      <c r="C816" s="268">
        <v>0</v>
      </c>
      <c r="D816" s="247"/>
      <c r="E816" s="247"/>
      <c r="F816" s="247">
        <f t="shared" si="12"/>
        <v>0</v>
      </c>
    </row>
    <row r="817" s="101" customFormat="1" ht="25.05" customHeight="1" spans="1:6">
      <c r="A817" s="266">
        <v>2111403</v>
      </c>
      <c r="B817" s="267" t="s">
        <v>113</v>
      </c>
      <c r="C817" s="268">
        <v>0</v>
      </c>
      <c r="D817" s="247"/>
      <c r="E817" s="247"/>
      <c r="F817" s="247">
        <f t="shared" si="12"/>
        <v>0</v>
      </c>
    </row>
    <row r="818" s="101" customFormat="1" ht="25.05" customHeight="1" spans="1:6">
      <c r="A818" s="266">
        <v>2111406</v>
      </c>
      <c r="B818" s="267" t="s">
        <v>715</v>
      </c>
      <c r="C818" s="268">
        <v>0</v>
      </c>
      <c r="D818" s="247"/>
      <c r="E818" s="247"/>
      <c r="F818" s="247">
        <f t="shared" si="12"/>
        <v>0</v>
      </c>
    </row>
    <row r="819" s="101" customFormat="1" ht="25.05" customHeight="1" spans="1:6">
      <c r="A819" s="266">
        <v>2111407</v>
      </c>
      <c r="B819" s="267" t="s">
        <v>716</v>
      </c>
      <c r="C819" s="268">
        <v>0</v>
      </c>
      <c r="D819" s="247"/>
      <c r="E819" s="247"/>
      <c r="F819" s="247">
        <f t="shared" si="12"/>
        <v>0</v>
      </c>
    </row>
    <row r="820" s="101" customFormat="1" ht="25.05" customHeight="1" spans="1:6">
      <c r="A820" s="266">
        <v>2111408</v>
      </c>
      <c r="B820" s="267" t="s">
        <v>717</v>
      </c>
      <c r="C820" s="268">
        <v>0</v>
      </c>
      <c r="D820" s="247"/>
      <c r="E820" s="247"/>
      <c r="F820" s="247">
        <f t="shared" si="12"/>
        <v>0</v>
      </c>
    </row>
    <row r="821" s="101" customFormat="1" ht="25.05" customHeight="1" spans="1:6">
      <c r="A821" s="266">
        <v>2111411</v>
      </c>
      <c r="B821" s="267" t="s">
        <v>152</v>
      </c>
      <c r="C821" s="268">
        <v>0</v>
      </c>
      <c r="D821" s="247"/>
      <c r="E821" s="247"/>
      <c r="F821" s="247">
        <f t="shared" si="12"/>
        <v>0</v>
      </c>
    </row>
    <row r="822" s="101" customFormat="1" ht="25.05" customHeight="1" spans="1:6">
      <c r="A822" s="266">
        <v>2111413</v>
      </c>
      <c r="B822" s="267" t="s">
        <v>718</v>
      </c>
      <c r="C822" s="268">
        <v>0</v>
      </c>
      <c r="D822" s="247"/>
      <c r="E822" s="247"/>
      <c r="F822" s="247">
        <f t="shared" si="12"/>
        <v>0</v>
      </c>
    </row>
    <row r="823" s="101" customFormat="1" ht="25.05" customHeight="1" spans="1:6">
      <c r="A823" s="266">
        <v>2111450</v>
      </c>
      <c r="B823" s="267" t="s">
        <v>120</v>
      </c>
      <c r="C823" s="268">
        <v>0</v>
      </c>
      <c r="D823" s="247"/>
      <c r="E823" s="247"/>
      <c r="F823" s="247">
        <f t="shared" si="12"/>
        <v>0</v>
      </c>
    </row>
    <row r="824" s="101" customFormat="1" ht="25.05" customHeight="1" spans="1:6">
      <c r="A824" s="266">
        <v>2111499</v>
      </c>
      <c r="B824" s="267" t="s">
        <v>719</v>
      </c>
      <c r="C824" s="268">
        <v>0</v>
      </c>
      <c r="D824" s="247"/>
      <c r="E824" s="247"/>
      <c r="F824" s="247">
        <f t="shared" si="12"/>
        <v>0</v>
      </c>
    </row>
    <row r="825" s="101" customFormat="1" ht="25.05" customHeight="1" spans="1:6">
      <c r="A825" s="266">
        <v>21199</v>
      </c>
      <c r="B825" s="267" t="s">
        <v>720</v>
      </c>
      <c r="C825" s="268">
        <v>0</v>
      </c>
      <c r="D825" s="247"/>
      <c r="E825" s="247"/>
      <c r="F825" s="247">
        <f t="shared" si="12"/>
        <v>0</v>
      </c>
    </row>
    <row r="826" s="101" customFormat="1" ht="25.05" customHeight="1" spans="1:6">
      <c r="A826" s="266">
        <v>2119999</v>
      </c>
      <c r="B826" s="267" t="s">
        <v>721</v>
      </c>
      <c r="C826" s="268">
        <v>0</v>
      </c>
      <c r="D826" s="247"/>
      <c r="E826" s="247"/>
      <c r="F826" s="247">
        <f t="shared" si="12"/>
        <v>0</v>
      </c>
    </row>
    <row r="827" s="101" customFormat="1" ht="25.05" customHeight="1" spans="1:6">
      <c r="A827" s="266">
        <v>212</v>
      </c>
      <c r="B827" s="267" t="s">
        <v>722</v>
      </c>
      <c r="C827" s="268">
        <f>C828+C839+C841+C844+C848+C846</f>
        <v>18499.209652</v>
      </c>
      <c r="D827" s="247"/>
      <c r="E827" s="247"/>
      <c r="F827" s="247">
        <f t="shared" si="12"/>
        <v>18499.209652</v>
      </c>
    </row>
    <row r="828" s="101" customFormat="1" ht="25.05" customHeight="1" spans="1:6">
      <c r="A828" s="266">
        <v>21201</v>
      </c>
      <c r="B828" s="267" t="s">
        <v>723</v>
      </c>
      <c r="C828" s="268">
        <v>5530.589252</v>
      </c>
      <c r="D828" s="247"/>
      <c r="E828" s="247"/>
      <c r="F828" s="247">
        <f t="shared" si="12"/>
        <v>5530.589252</v>
      </c>
    </row>
    <row r="829" s="101" customFormat="1" ht="25.05" customHeight="1" spans="1:6">
      <c r="A829" s="266">
        <v>2120101</v>
      </c>
      <c r="B829" s="267" t="s">
        <v>111</v>
      </c>
      <c r="C829" s="268">
        <v>3438.77485</v>
      </c>
      <c r="D829" s="247"/>
      <c r="E829" s="247"/>
      <c r="F829" s="247">
        <f t="shared" si="12"/>
        <v>3438.77485</v>
      </c>
    </row>
    <row r="830" s="101" customFormat="1" ht="25.05" customHeight="1" spans="1:6">
      <c r="A830" s="266">
        <v>2120102</v>
      </c>
      <c r="B830" s="267" t="s">
        <v>112</v>
      </c>
      <c r="C830" s="268">
        <v>0</v>
      </c>
      <c r="D830" s="247"/>
      <c r="E830" s="247"/>
      <c r="F830" s="247">
        <f t="shared" si="12"/>
        <v>0</v>
      </c>
    </row>
    <row r="831" s="101" customFormat="1" ht="25.05" customHeight="1" spans="1:6">
      <c r="A831" s="266">
        <v>2120103</v>
      </c>
      <c r="B831" s="267" t="s">
        <v>113</v>
      </c>
      <c r="C831" s="268">
        <v>0</v>
      </c>
      <c r="D831" s="247"/>
      <c r="E831" s="247"/>
      <c r="F831" s="247">
        <f t="shared" si="12"/>
        <v>0</v>
      </c>
    </row>
    <row r="832" s="101" customFormat="1" ht="25.05" customHeight="1" spans="1:6">
      <c r="A832" s="266">
        <v>2120104</v>
      </c>
      <c r="B832" s="267" t="s">
        <v>724</v>
      </c>
      <c r="C832" s="268">
        <v>1758.2171</v>
      </c>
      <c r="D832" s="247"/>
      <c r="E832" s="247"/>
      <c r="F832" s="247">
        <f t="shared" si="12"/>
        <v>1758.2171</v>
      </c>
    </row>
    <row r="833" s="101" customFormat="1" ht="25.05" customHeight="1" spans="1:6">
      <c r="A833" s="266">
        <v>2120105</v>
      </c>
      <c r="B833" s="267" t="s">
        <v>725</v>
      </c>
      <c r="C833" s="268">
        <v>0</v>
      </c>
      <c r="D833" s="247"/>
      <c r="E833" s="247"/>
      <c r="F833" s="247">
        <f t="shared" si="12"/>
        <v>0</v>
      </c>
    </row>
    <row r="834" s="101" customFormat="1" ht="25.05" customHeight="1" spans="1:6">
      <c r="A834" s="266">
        <v>2120106</v>
      </c>
      <c r="B834" s="267" t="s">
        <v>726</v>
      </c>
      <c r="C834" s="268">
        <v>333.597302</v>
      </c>
      <c r="D834" s="247"/>
      <c r="E834" s="247"/>
      <c r="F834" s="247">
        <f t="shared" si="12"/>
        <v>333.597302</v>
      </c>
    </row>
    <row r="835" s="101" customFormat="1" ht="25.05" customHeight="1" spans="1:6">
      <c r="A835" s="266">
        <v>2120107</v>
      </c>
      <c r="B835" s="267" t="s">
        <v>727</v>
      </c>
      <c r="C835" s="268">
        <v>0</v>
      </c>
      <c r="D835" s="247"/>
      <c r="E835" s="247"/>
      <c r="F835" s="247">
        <f t="shared" si="12"/>
        <v>0</v>
      </c>
    </row>
    <row r="836" s="101" customFormat="1" ht="25.05" customHeight="1" spans="1:6">
      <c r="A836" s="266">
        <v>2120109</v>
      </c>
      <c r="B836" s="267" t="s">
        <v>728</v>
      </c>
      <c r="C836" s="268">
        <v>0</v>
      </c>
      <c r="D836" s="247"/>
      <c r="E836" s="247"/>
      <c r="F836" s="247">
        <f t="shared" si="12"/>
        <v>0</v>
      </c>
    </row>
    <row r="837" s="101" customFormat="1" ht="25.05" customHeight="1" spans="1:6">
      <c r="A837" s="266">
        <v>2120110</v>
      </c>
      <c r="B837" s="267" t="s">
        <v>729</v>
      </c>
      <c r="C837" s="268">
        <v>0</v>
      </c>
      <c r="D837" s="247"/>
      <c r="E837" s="247"/>
      <c r="F837" s="247">
        <f t="shared" si="12"/>
        <v>0</v>
      </c>
    </row>
    <row r="838" s="101" customFormat="1" ht="25.05" customHeight="1" spans="1:6">
      <c r="A838" s="266">
        <v>2120199</v>
      </c>
      <c r="B838" s="267" t="s">
        <v>730</v>
      </c>
      <c r="C838" s="268">
        <v>0</v>
      </c>
      <c r="D838" s="247"/>
      <c r="E838" s="247"/>
      <c r="F838" s="247">
        <f t="shared" si="12"/>
        <v>0</v>
      </c>
    </row>
    <row r="839" s="101" customFormat="1" ht="25.05" customHeight="1" spans="1:6">
      <c r="A839" s="266">
        <v>21202</v>
      </c>
      <c r="B839" s="267" t="s">
        <v>731</v>
      </c>
      <c r="C839" s="268">
        <v>5348.6204</v>
      </c>
      <c r="D839" s="247"/>
      <c r="E839" s="247"/>
      <c r="F839" s="247">
        <f t="shared" ref="F839:F902" si="13">C839+D839+E839</f>
        <v>5348.6204</v>
      </c>
    </row>
    <row r="840" s="101" customFormat="1" ht="25.05" customHeight="1" spans="1:6">
      <c r="A840" s="266">
        <v>2120201</v>
      </c>
      <c r="B840" s="267" t="s">
        <v>732</v>
      </c>
      <c r="C840" s="268">
        <v>5348.6204</v>
      </c>
      <c r="D840" s="247"/>
      <c r="E840" s="247"/>
      <c r="F840" s="247">
        <f t="shared" si="13"/>
        <v>5348.6204</v>
      </c>
    </row>
    <row r="841" s="101" customFormat="1" ht="25.05" customHeight="1" spans="1:6">
      <c r="A841" s="266">
        <v>21203</v>
      </c>
      <c r="B841" s="267" t="s">
        <v>733</v>
      </c>
      <c r="C841" s="268">
        <v>820</v>
      </c>
      <c r="D841" s="247"/>
      <c r="E841" s="247"/>
      <c r="F841" s="247">
        <f t="shared" si="13"/>
        <v>820</v>
      </c>
    </row>
    <row r="842" s="101" customFormat="1" ht="25.05" customHeight="1" spans="1:6">
      <c r="A842" s="266">
        <v>2120303</v>
      </c>
      <c r="B842" s="267" t="s">
        <v>734</v>
      </c>
      <c r="C842" s="268">
        <v>300</v>
      </c>
      <c r="D842" s="247"/>
      <c r="E842" s="247"/>
      <c r="F842" s="247">
        <f t="shared" si="13"/>
        <v>300</v>
      </c>
    </row>
    <row r="843" s="101" customFormat="1" ht="25.05" customHeight="1" spans="1:6">
      <c r="A843" s="266">
        <v>2120399</v>
      </c>
      <c r="B843" s="267" t="s">
        <v>735</v>
      </c>
      <c r="C843" s="268">
        <v>520</v>
      </c>
      <c r="D843" s="247"/>
      <c r="E843" s="247"/>
      <c r="F843" s="247">
        <f t="shared" si="13"/>
        <v>520</v>
      </c>
    </row>
    <row r="844" s="101" customFormat="1" ht="25.05" customHeight="1" spans="1:6">
      <c r="A844" s="266">
        <v>21205</v>
      </c>
      <c r="B844" s="267" t="s">
        <v>736</v>
      </c>
      <c r="C844" s="268">
        <f>C845</f>
        <v>6800</v>
      </c>
      <c r="D844" s="247"/>
      <c r="E844" s="247"/>
      <c r="F844" s="247">
        <f t="shared" si="13"/>
        <v>6800</v>
      </c>
    </row>
    <row r="845" s="101" customFormat="1" ht="25.05" customHeight="1" spans="1:6">
      <c r="A845" s="266">
        <v>2120501</v>
      </c>
      <c r="B845" s="267" t="s">
        <v>737</v>
      </c>
      <c r="C845" s="268">
        <v>6800</v>
      </c>
      <c r="D845" s="247"/>
      <c r="E845" s="247"/>
      <c r="F845" s="247">
        <f t="shared" si="13"/>
        <v>6800</v>
      </c>
    </row>
    <row r="846" s="101" customFormat="1" ht="25.05" customHeight="1" spans="1:6">
      <c r="A846" s="266">
        <v>21206</v>
      </c>
      <c r="B846" s="267" t="s">
        <v>738</v>
      </c>
      <c r="C846" s="268">
        <v>0</v>
      </c>
      <c r="D846" s="247"/>
      <c r="E846" s="247"/>
      <c r="F846" s="247">
        <f t="shared" si="13"/>
        <v>0</v>
      </c>
    </row>
    <row r="847" s="101" customFormat="1" ht="25.05" customHeight="1" spans="1:6">
      <c r="A847" s="266">
        <v>2120601</v>
      </c>
      <c r="B847" s="267" t="s">
        <v>739</v>
      </c>
      <c r="C847" s="268">
        <v>0</v>
      </c>
      <c r="D847" s="247"/>
      <c r="E847" s="247"/>
      <c r="F847" s="247">
        <f t="shared" si="13"/>
        <v>0</v>
      </c>
    </row>
    <row r="848" s="101" customFormat="1" ht="25.05" customHeight="1" spans="1:6">
      <c r="A848" s="266">
        <v>21299</v>
      </c>
      <c r="B848" s="267" t="s">
        <v>740</v>
      </c>
      <c r="C848" s="268">
        <v>0</v>
      </c>
      <c r="D848" s="247"/>
      <c r="E848" s="247"/>
      <c r="F848" s="247">
        <f t="shared" si="13"/>
        <v>0</v>
      </c>
    </row>
    <row r="849" s="101" customFormat="1" ht="25.05" customHeight="1" spans="1:6">
      <c r="A849" s="266">
        <v>2129999</v>
      </c>
      <c r="B849" s="267" t="s">
        <v>741</v>
      </c>
      <c r="C849" s="268">
        <v>0</v>
      </c>
      <c r="D849" s="247"/>
      <c r="E849" s="247"/>
      <c r="F849" s="247">
        <f t="shared" si="13"/>
        <v>0</v>
      </c>
    </row>
    <row r="850" s="101" customFormat="1" ht="25.05" customHeight="1" spans="1:6">
      <c r="A850" s="266">
        <v>213</v>
      </c>
      <c r="B850" s="267" t="s">
        <v>742</v>
      </c>
      <c r="C850" s="268">
        <f>C851+C877+C899+C927+C938+C945+C951+C954</f>
        <v>88564.412136</v>
      </c>
      <c r="D850" s="247"/>
      <c r="E850" s="247"/>
      <c r="F850" s="247">
        <f t="shared" si="13"/>
        <v>88564.412136</v>
      </c>
    </row>
    <row r="851" s="101" customFormat="1" ht="25.05" customHeight="1" spans="1:6">
      <c r="A851" s="266">
        <v>21301</v>
      </c>
      <c r="B851" s="267" t="s">
        <v>743</v>
      </c>
      <c r="C851" s="268">
        <f>SUM(C852:C876)</f>
        <v>12839.272862</v>
      </c>
      <c r="D851" s="247"/>
      <c r="E851" s="247"/>
      <c r="F851" s="247">
        <f t="shared" si="13"/>
        <v>12839.272862</v>
      </c>
    </row>
    <row r="852" s="101" customFormat="1" ht="25.05" customHeight="1" spans="1:6">
      <c r="A852" s="266">
        <v>2130101</v>
      </c>
      <c r="B852" s="267" t="s">
        <v>111</v>
      </c>
      <c r="C852" s="268">
        <v>2190.175562</v>
      </c>
      <c r="D852" s="247"/>
      <c r="E852" s="247"/>
      <c r="F852" s="247">
        <f t="shared" si="13"/>
        <v>2190.175562</v>
      </c>
    </row>
    <row r="853" s="101" customFormat="1" ht="25.05" customHeight="1" spans="1:6">
      <c r="A853" s="266">
        <v>2130102</v>
      </c>
      <c r="B853" s="267" t="s">
        <v>112</v>
      </c>
      <c r="C853" s="268">
        <v>10</v>
      </c>
      <c r="D853" s="247"/>
      <c r="E853" s="247"/>
      <c r="F853" s="247">
        <f t="shared" si="13"/>
        <v>10</v>
      </c>
    </row>
    <row r="854" s="101" customFormat="1" ht="25.05" customHeight="1" spans="1:6">
      <c r="A854" s="266">
        <v>2130103</v>
      </c>
      <c r="B854" s="267" t="s">
        <v>113</v>
      </c>
      <c r="C854" s="268">
        <v>0</v>
      </c>
      <c r="D854" s="247"/>
      <c r="E854" s="247"/>
      <c r="F854" s="247">
        <f t="shared" si="13"/>
        <v>0</v>
      </c>
    </row>
    <row r="855" s="101" customFormat="1" ht="25.05" customHeight="1" spans="1:6">
      <c r="A855" s="266">
        <v>2130104</v>
      </c>
      <c r="B855" s="267" t="s">
        <v>120</v>
      </c>
      <c r="C855" s="268">
        <v>467.9766</v>
      </c>
      <c r="D855" s="247"/>
      <c r="E855" s="247"/>
      <c r="F855" s="247">
        <f t="shared" si="13"/>
        <v>467.9766</v>
      </c>
    </row>
    <row r="856" s="101" customFormat="1" ht="25.05" customHeight="1" spans="1:6">
      <c r="A856" s="266">
        <v>2130105</v>
      </c>
      <c r="B856" s="267" t="s">
        <v>744</v>
      </c>
      <c r="C856" s="268">
        <v>0</v>
      </c>
      <c r="D856" s="247"/>
      <c r="E856" s="247"/>
      <c r="F856" s="247">
        <f t="shared" si="13"/>
        <v>0</v>
      </c>
    </row>
    <row r="857" s="101" customFormat="1" ht="25.05" customHeight="1" spans="1:6">
      <c r="A857" s="266">
        <v>2130106</v>
      </c>
      <c r="B857" s="267" t="s">
        <v>745</v>
      </c>
      <c r="C857" s="268">
        <v>157.6868</v>
      </c>
      <c r="D857" s="247"/>
      <c r="E857" s="247"/>
      <c r="F857" s="247">
        <f t="shared" si="13"/>
        <v>157.6868</v>
      </c>
    </row>
    <row r="858" s="101" customFormat="1" ht="25.05" customHeight="1" spans="1:6">
      <c r="A858" s="266">
        <v>2130108</v>
      </c>
      <c r="B858" s="267" t="s">
        <v>746</v>
      </c>
      <c r="C858" s="268">
        <v>400</v>
      </c>
      <c r="D858" s="247"/>
      <c r="E858" s="247"/>
      <c r="F858" s="247">
        <f t="shared" si="13"/>
        <v>400</v>
      </c>
    </row>
    <row r="859" s="101" customFormat="1" ht="25.05" customHeight="1" spans="1:6">
      <c r="A859" s="266">
        <v>2130109</v>
      </c>
      <c r="B859" s="267" t="s">
        <v>747</v>
      </c>
      <c r="C859" s="268">
        <v>95.3846</v>
      </c>
      <c r="D859" s="247"/>
      <c r="E859" s="247"/>
      <c r="F859" s="247">
        <f t="shared" si="13"/>
        <v>95.3846</v>
      </c>
    </row>
    <row r="860" s="101" customFormat="1" ht="25.05" customHeight="1" spans="1:6">
      <c r="A860" s="266">
        <v>2130110</v>
      </c>
      <c r="B860" s="267" t="s">
        <v>748</v>
      </c>
      <c r="C860" s="268">
        <v>15.768</v>
      </c>
      <c r="D860" s="247"/>
      <c r="E860" s="247"/>
      <c r="F860" s="247">
        <f t="shared" si="13"/>
        <v>15.768</v>
      </c>
    </row>
    <row r="861" s="101" customFormat="1" ht="25.05" customHeight="1" spans="1:6">
      <c r="A861" s="266">
        <v>2130111</v>
      </c>
      <c r="B861" s="267" t="s">
        <v>749</v>
      </c>
      <c r="C861" s="268">
        <v>0</v>
      </c>
      <c r="D861" s="247"/>
      <c r="E861" s="247"/>
      <c r="F861" s="247">
        <f t="shared" si="13"/>
        <v>0</v>
      </c>
    </row>
    <row r="862" s="101" customFormat="1" ht="25.05" customHeight="1" spans="1:6">
      <c r="A862" s="266">
        <v>2130112</v>
      </c>
      <c r="B862" s="267" t="s">
        <v>750</v>
      </c>
      <c r="C862" s="268">
        <v>300.2813</v>
      </c>
      <c r="D862" s="247"/>
      <c r="E862" s="247"/>
      <c r="F862" s="247">
        <f t="shared" si="13"/>
        <v>300.2813</v>
      </c>
    </row>
    <row r="863" s="101" customFormat="1" ht="25.05" customHeight="1" spans="1:6">
      <c r="A863" s="266">
        <v>2130114</v>
      </c>
      <c r="B863" s="267" t="s">
        <v>751</v>
      </c>
      <c r="C863" s="268">
        <v>0</v>
      </c>
      <c r="D863" s="247"/>
      <c r="E863" s="247"/>
      <c r="F863" s="247">
        <f t="shared" si="13"/>
        <v>0</v>
      </c>
    </row>
    <row r="864" s="101" customFormat="1" ht="25.05" customHeight="1" spans="1:6">
      <c r="A864" s="266">
        <v>2130119</v>
      </c>
      <c r="B864" s="267" t="s">
        <v>752</v>
      </c>
      <c r="C864" s="268">
        <v>0</v>
      </c>
      <c r="D864" s="247"/>
      <c r="E864" s="247"/>
      <c r="F864" s="247">
        <f t="shared" si="13"/>
        <v>0</v>
      </c>
    </row>
    <row r="865" s="101" customFormat="1" ht="25.05" customHeight="1" spans="1:6">
      <c r="A865" s="266">
        <v>2130120</v>
      </c>
      <c r="B865" s="267" t="s">
        <v>753</v>
      </c>
      <c r="C865" s="268">
        <v>0</v>
      </c>
      <c r="D865" s="247"/>
      <c r="E865" s="247"/>
      <c r="F865" s="247">
        <f t="shared" si="13"/>
        <v>0</v>
      </c>
    </row>
    <row r="866" s="101" customFormat="1" ht="25.05" customHeight="1" spans="1:6">
      <c r="A866" s="266">
        <v>2130121</v>
      </c>
      <c r="B866" s="267" t="s">
        <v>754</v>
      </c>
      <c r="C866" s="268">
        <v>0</v>
      </c>
      <c r="D866" s="247"/>
      <c r="E866" s="247"/>
      <c r="F866" s="247">
        <f t="shared" si="13"/>
        <v>0</v>
      </c>
    </row>
    <row r="867" s="101" customFormat="1" ht="25.05" customHeight="1" spans="1:6">
      <c r="A867" s="266">
        <v>2130122</v>
      </c>
      <c r="B867" s="267" t="s">
        <v>755</v>
      </c>
      <c r="C867" s="268">
        <v>1200</v>
      </c>
      <c r="D867" s="247"/>
      <c r="E867" s="247"/>
      <c r="F867" s="247">
        <f t="shared" si="13"/>
        <v>1200</v>
      </c>
    </row>
    <row r="868" s="101" customFormat="1" ht="25.05" customHeight="1" spans="1:6">
      <c r="A868" s="266">
        <v>2130124</v>
      </c>
      <c r="B868" s="267" t="s">
        <v>756</v>
      </c>
      <c r="C868" s="268">
        <v>2</v>
      </c>
      <c r="D868" s="247"/>
      <c r="E868" s="247"/>
      <c r="F868" s="247">
        <f t="shared" si="13"/>
        <v>2</v>
      </c>
    </row>
    <row r="869" s="101" customFormat="1" ht="25.05" customHeight="1" spans="1:6">
      <c r="A869" s="266">
        <v>2130125</v>
      </c>
      <c r="B869" s="267" t="s">
        <v>757</v>
      </c>
      <c r="C869" s="268">
        <v>0</v>
      </c>
      <c r="D869" s="247"/>
      <c r="E869" s="247"/>
      <c r="F869" s="247">
        <f t="shared" si="13"/>
        <v>0</v>
      </c>
    </row>
    <row r="870" s="101" customFormat="1" ht="25.05" customHeight="1" spans="1:6">
      <c r="A870" s="266">
        <v>2130126</v>
      </c>
      <c r="B870" s="267" t="s">
        <v>758</v>
      </c>
      <c r="C870" s="268">
        <v>0</v>
      </c>
      <c r="D870" s="247"/>
      <c r="E870" s="247"/>
      <c r="F870" s="247">
        <f t="shared" si="13"/>
        <v>0</v>
      </c>
    </row>
    <row r="871" s="101" customFormat="1" ht="25.05" customHeight="1" spans="1:6">
      <c r="A871" s="266">
        <v>2130135</v>
      </c>
      <c r="B871" s="267" t="s">
        <v>759</v>
      </c>
      <c r="C871" s="268">
        <v>6000</v>
      </c>
      <c r="D871" s="247"/>
      <c r="E871" s="247"/>
      <c r="F871" s="247">
        <f t="shared" si="13"/>
        <v>6000</v>
      </c>
    </row>
    <row r="872" s="101" customFormat="1" ht="25.05" customHeight="1" spans="1:6">
      <c r="A872" s="266">
        <v>2130142</v>
      </c>
      <c r="B872" s="267" t="s">
        <v>760</v>
      </c>
      <c r="C872" s="268">
        <v>0</v>
      </c>
      <c r="D872" s="247"/>
      <c r="E872" s="247"/>
      <c r="F872" s="247">
        <f t="shared" si="13"/>
        <v>0</v>
      </c>
    </row>
    <row r="873" s="101" customFormat="1" ht="25.05" customHeight="1" spans="1:6">
      <c r="A873" s="266">
        <v>2130148</v>
      </c>
      <c r="B873" s="267" t="s">
        <v>761</v>
      </c>
      <c r="C873" s="268">
        <v>0</v>
      </c>
      <c r="D873" s="247"/>
      <c r="E873" s="247"/>
      <c r="F873" s="247">
        <f t="shared" si="13"/>
        <v>0</v>
      </c>
    </row>
    <row r="874" s="101" customFormat="1" ht="25.05" customHeight="1" spans="1:6">
      <c r="A874" s="266">
        <v>2130152</v>
      </c>
      <c r="B874" s="267" t="s">
        <v>762</v>
      </c>
      <c r="C874" s="268">
        <v>0</v>
      </c>
      <c r="D874" s="247"/>
      <c r="E874" s="247"/>
      <c r="F874" s="247">
        <f t="shared" si="13"/>
        <v>0</v>
      </c>
    </row>
    <row r="875" s="101" customFormat="1" ht="25.05" customHeight="1" spans="1:6">
      <c r="A875" s="266">
        <v>2130153</v>
      </c>
      <c r="B875" s="267" t="s">
        <v>763</v>
      </c>
      <c r="C875" s="268">
        <v>0</v>
      </c>
      <c r="D875" s="247"/>
      <c r="E875" s="247"/>
      <c r="F875" s="247">
        <f t="shared" si="13"/>
        <v>0</v>
      </c>
    </row>
    <row r="876" s="101" customFormat="1" ht="25.05" customHeight="1" spans="1:6">
      <c r="A876" s="266">
        <v>2130199</v>
      </c>
      <c r="B876" s="267" t="s">
        <v>764</v>
      </c>
      <c r="C876" s="268">
        <v>2000</v>
      </c>
      <c r="D876" s="247"/>
      <c r="E876" s="247"/>
      <c r="F876" s="247">
        <f t="shared" si="13"/>
        <v>2000</v>
      </c>
    </row>
    <row r="877" s="101" customFormat="1" ht="25.05" customHeight="1" spans="1:6">
      <c r="A877" s="266">
        <v>21302</v>
      </c>
      <c r="B877" s="267" t="s">
        <v>765</v>
      </c>
      <c r="C877" s="268">
        <f>SUM(C878:C898)</f>
        <v>4707.3727</v>
      </c>
      <c r="D877" s="247"/>
      <c r="E877" s="247"/>
      <c r="F877" s="247">
        <f t="shared" si="13"/>
        <v>4707.3727</v>
      </c>
    </row>
    <row r="878" s="101" customFormat="1" ht="25.05" customHeight="1" spans="1:6">
      <c r="A878" s="266">
        <v>2130201</v>
      </c>
      <c r="B878" s="267" t="s">
        <v>111</v>
      </c>
      <c r="C878" s="268">
        <v>1939.4122</v>
      </c>
      <c r="D878" s="247"/>
      <c r="E878" s="247"/>
      <c r="F878" s="247">
        <f t="shared" si="13"/>
        <v>1939.4122</v>
      </c>
    </row>
    <row r="879" s="101" customFormat="1" ht="25.05" customHeight="1" spans="1:6">
      <c r="A879" s="266">
        <v>2130202</v>
      </c>
      <c r="B879" s="267" t="s">
        <v>112</v>
      </c>
      <c r="C879" s="268">
        <v>0</v>
      </c>
      <c r="D879" s="247"/>
      <c r="E879" s="247"/>
      <c r="F879" s="247">
        <f t="shared" si="13"/>
        <v>0</v>
      </c>
    </row>
    <row r="880" s="101" customFormat="1" ht="25.05" customHeight="1" spans="1:6">
      <c r="A880" s="266">
        <v>2130203</v>
      </c>
      <c r="B880" s="267" t="s">
        <v>113</v>
      </c>
      <c r="C880" s="268">
        <v>0</v>
      </c>
      <c r="D880" s="247"/>
      <c r="E880" s="247"/>
      <c r="F880" s="247">
        <f t="shared" si="13"/>
        <v>0</v>
      </c>
    </row>
    <row r="881" s="101" customFormat="1" ht="25.05" customHeight="1" spans="1:6">
      <c r="A881" s="266">
        <v>2130204</v>
      </c>
      <c r="B881" s="267" t="s">
        <v>766</v>
      </c>
      <c r="C881" s="268">
        <v>1017.9605</v>
      </c>
      <c r="D881" s="247"/>
      <c r="E881" s="247"/>
      <c r="F881" s="247">
        <f t="shared" si="13"/>
        <v>1017.9605</v>
      </c>
    </row>
    <row r="882" s="101" customFormat="1" ht="25.05" customHeight="1" spans="1:6">
      <c r="A882" s="266">
        <v>2130205</v>
      </c>
      <c r="B882" s="267" t="s">
        <v>767</v>
      </c>
      <c r="C882" s="268">
        <v>0</v>
      </c>
      <c r="D882" s="247"/>
      <c r="E882" s="247"/>
      <c r="F882" s="247">
        <f t="shared" si="13"/>
        <v>0</v>
      </c>
    </row>
    <row r="883" s="101" customFormat="1" ht="25.05" customHeight="1" spans="1:6">
      <c r="A883" s="266">
        <v>2130206</v>
      </c>
      <c r="B883" s="267" t="s">
        <v>768</v>
      </c>
      <c r="C883" s="268">
        <v>0</v>
      </c>
      <c r="D883" s="247"/>
      <c r="E883" s="247"/>
      <c r="F883" s="247">
        <f t="shared" si="13"/>
        <v>0</v>
      </c>
    </row>
    <row r="884" s="101" customFormat="1" ht="25.05" customHeight="1" spans="1:6">
      <c r="A884" s="266">
        <v>2130207</v>
      </c>
      <c r="B884" s="267" t="s">
        <v>769</v>
      </c>
      <c r="C884" s="268">
        <v>50</v>
      </c>
      <c r="D884" s="247"/>
      <c r="E884" s="247"/>
      <c r="F884" s="247">
        <f t="shared" si="13"/>
        <v>50</v>
      </c>
    </row>
    <row r="885" s="101" customFormat="1" ht="25.05" customHeight="1" spans="1:6">
      <c r="A885" s="266">
        <v>2130209</v>
      </c>
      <c r="B885" s="267" t="s">
        <v>770</v>
      </c>
      <c r="C885" s="268">
        <v>0</v>
      </c>
      <c r="D885" s="247"/>
      <c r="E885" s="247"/>
      <c r="F885" s="247">
        <f t="shared" si="13"/>
        <v>0</v>
      </c>
    </row>
    <row r="886" s="101" customFormat="1" ht="25.05" customHeight="1" spans="1:6">
      <c r="A886" s="266">
        <v>2130211</v>
      </c>
      <c r="B886" s="267" t="s">
        <v>771</v>
      </c>
      <c r="C886" s="268">
        <v>0</v>
      </c>
      <c r="D886" s="247"/>
      <c r="E886" s="247"/>
      <c r="F886" s="247">
        <f t="shared" si="13"/>
        <v>0</v>
      </c>
    </row>
    <row r="887" s="101" customFormat="1" ht="25.05" customHeight="1" spans="1:6">
      <c r="A887" s="266">
        <v>2130212</v>
      </c>
      <c r="B887" s="267" t="s">
        <v>772</v>
      </c>
      <c r="C887" s="268">
        <v>0</v>
      </c>
      <c r="D887" s="247"/>
      <c r="E887" s="247"/>
      <c r="F887" s="247">
        <f t="shared" si="13"/>
        <v>0</v>
      </c>
    </row>
    <row r="888" s="101" customFormat="1" ht="25.05" customHeight="1" spans="1:6">
      <c r="A888" s="266">
        <v>2130213</v>
      </c>
      <c r="B888" s="267" t="s">
        <v>773</v>
      </c>
      <c r="C888" s="268">
        <v>0</v>
      </c>
      <c r="D888" s="247"/>
      <c r="E888" s="247"/>
      <c r="F888" s="247">
        <f t="shared" si="13"/>
        <v>0</v>
      </c>
    </row>
    <row r="889" s="101" customFormat="1" ht="25.05" customHeight="1" spans="1:6">
      <c r="A889" s="266">
        <v>2130217</v>
      </c>
      <c r="B889" s="267" t="s">
        <v>774</v>
      </c>
      <c r="C889" s="268">
        <v>0</v>
      </c>
      <c r="D889" s="247"/>
      <c r="E889" s="247"/>
      <c r="F889" s="247">
        <f t="shared" si="13"/>
        <v>0</v>
      </c>
    </row>
    <row r="890" s="101" customFormat="1" ht="25.05" customHeight="1" spans="1:6">
      <c r="A890" s="266">
        <v>2130220</v>
      </c>
      <c r="B890" s="267" t="s">
        <v>775</v>
      </c>
      <c r="C890" s="268">
        <v>0</v>
      </c>
      <c r="D890" s="247"/>
      <c r="E890" s="247"/>
      <c r="F890" s="247">
        <f t="shared" si="13"/>
        <v>0</v>
      </c>
    </row>
    <row r="891" s="101" customFormat="1" ht="25.05" customHeight="1" spans="1:6">
      <c r="A891" s="266">
        <v>2130221</v>
      </c>
      <c r="B891" s="267" t="s">
        <v>776</v>
      </c>
      <c r="C891" s="268">
        <v>0</v>
      </c>
      <c r="D891" s="247"/>
      <c r="E891" s="247"/>
      <c r="F891" s="247">
        <f t="shared" si="13"/>
        <v>0</v>
      </c>
    </row>
    <row r="892" s="101" customFormat="1" ht="25.05" customHeight="1" spans="1:6">
      <c r="A892" s="266">
        <v>2130223</v>
      </c>
      <c r="B892" s="267" t="s">
        <v>777</v>
      </c>
      <c r="C892" s="268">
        <v>0</v>
      </c>
      <c r="D892" s="247"/>
      <c r="E892" s="247"/>
      <c r="F892" s="247">
        <f t="shared" si="13"/>
        <v>0</v>
      </c>
    </row>
    <row r="893" s="101" customFormat="1" ht="25.05" customHeight="1" spans="1:6">
      <c r="A893" s="266">
        <v>2130226</v>
      </c>
      <c r="B893" s="267" t="s">
        <v>778</v>
      </c>
      <c r="C893" s="268">
        <v>0</v>
      </c>
      <c r="D893" s="247"/>
      <c r="E893" s="247"/>
      <c r="F893" s="247">
        <f t="shared" si="13"/>
        <v>0</v>
      </c>
    </row>
    <row r="894" s="101" customFormat="1" ht="25.05" customHeight="1" spans="1:6">
      <c r="A894" s="266">
        <v>2130227</v>
      </c>
      <c r="B894" s="267" t="s">
        <v>779</v>
      </c>
      <c r="C894" s="268">
        <v>0</v>
      </c>
      <c r="D894" s="247"/>
      <c r="E894" s="247"/>
      <c r="F894" s="247">
        <f t="shared" si="13"/>
        <v>0</v>
      </c>
    </row>
    <row r="895" s="101" customFormat="1" ht="25.05" customHeight="1" spans="1:6">
      <c r="A895" s="266">
        <v>2130234</v>
      </c>
      <c r="B895" s="267" t="s">
        <v>780</v>
      </c>
      <c r="C895" s="268">
        <v>0</v>
      </c>
      <c r="D895" s="247"/>
      <c r="E895" s="247"/>
      <c r="F895" s="247">
        <f t="shared" si="13"/>
        <v>0</v>
      </c>
    </row>
    <row r="896" s="101" customFormat="1" ht="25.05" customHeight="1" spans="1:6">
      <c r="A896" s="266">
        <v>2130236</v>
      </c>
      <c r="B896" s="267" t="s">
        <v>781</v>
      </c>
      <c r="C896" s="268">
        <v>0</v>
      </c>
      <c r="D896" s="247"/>
      <c r="E896" s="247"/>
      <c r="F896" s="247">
        <f t="shared" si="13"/>
        <v>0</v>
      </c>
    </row>
    <row r="897" s="101" customFormat="1" ht="25.05" customHeight="1" spans="1:6">
      <c r="A897" s="266">
        <v>2130237</v>
      </c>
      <c r="B897" s="267" t="s">
        <v>750</v>
      </c>
      <c r="C897" s="268">
        <v>0</v>
      </c>
      <c r="D897" s="247"/>
      <c r="E897" s="247"/>
      <c r="F897" s="247">
        <f t="shared" si="13"/>
        <v>0</v>
      </c>
    </row>
    <row r="898" s="101" customFormat="1" ht="25.05" customHeight="1" spans="1:6">
      <c r="A898" s="266">
        <v>2130299</v>
      </c>
      <c r="B898" s="267" t="s">
        <v>782</v>
      </c>
      <c r="C898" s="268">
        <v>1700</v>
      </c>
      <c r="D898" s="247"/>
      <c r="E898" s="247"/>
      <c r="F898" s="247">
        <f t="shared" si="13"/>
        <v>1700</v>
      </c>
    </row>
    <row r="899" s="101" customFormat="1" ht="25.05" customHeight="1" spans="1:6">
      <c r="A899" s="266">
        <v>21303</v>
      </c>
      <c r="B899" s="267" t="s">
        <v>783</v>
      </c>
      <c r="C899" s="268">
        <f>SUM(C900:C926)</f>
        <v>46369.73774</v>
      </c>
      <c r="D899" s="247"/>
      <c r="E899" s="247"/>
      <c r="F899" s="247">
        <f t="shared" si="13"/>
        <v>46369.73774</v>
      </c>
    </row>
    <row r="900" s="101" customFormat="1" ht="25.05" customHeight="1" spans="1:6">
      <c r="A900" s="266">
        <v>2130301</v>
      </c>
      <c r="B900" s="267" t="s">
        <v>111</v>
      </c>
      <c r="C900" s="268">
        <v>817.00062</v>
      </c>
      <c r="D900" s="247"/>
      <c r="E900" s="247"/>
      <c r="F900" s="247">
        <f t="shared" si="13"/>
        <v>817.00062</v>
      </c>
    </row>
    <row r="901" s="101" customFormat="1" ht="25.05" customHeight="1" spans="1:6">
      <c r="A901" s="266">
        <v>2130302</v>
      </c>
      <c r="B901" s="267" t="s">
        <v>112</v>
      </c>
      <c r="C901" s="268">
        <v>0</v>
      </c>
      <c r="D901" s="247"/>
      <c r="E901" s="247"/>
      <c r="F901" s="247">
        <f t="shared" si="13"/>
        <v>0</v>
      </c>
    </row>
    <row r="902" s="101" customFormat="1" ht="25.05" customHeight="1" spans="1:6">
      <c r="A902" s="266">
        <v>2130303</v>
      </c>
      <c r="B902" s="267" t="s">
        <v>113</v>
      </c>
      <c r="C902" s="268">
        <v>0</v>
      </c>
      <c r="D902" s="247"/>
      <c r="E902" s="247"/>
      <c r="F902" s="247">
        <f t="shared" si="13"/>
        <v>0</v>
      </c>
    </row>
    <row r="903" s="101" customFormat="1" ht="25.05" customHeight="1" spans="1:6">
      <c r="A903" s="266">
        <v>2130304</v>
      </c>
      <c r="B903" s="267" t="s">
        <v>784</v>
      </c>
      <c r="C903" s="268">
        <v>0</v>
      </c>
      <c r="D903" s="247"/>
      <c r="E903" s="247"/>
      <c r="F903" s="247">
        <f t="shared" ref="F903:F966" si="14">C903+D903+E903</f>
        <v>0</v>
      </c>
    </row>
    <row r="904" s="101" customFormat="1" ht="25.05" customHeight="1" spans="1:6">
      <c r="A904" s="266">
        <v>2130305</v>
      </c>
      <c r="B904" s="267" t="s">
        <v>785</v>
      </c>
      <c r="C904" s="268">
        <v>0</v>
      </c>
      <c r="D904" s="247"/>
      <c r="E904" s="247"/>
      <c r="F904" s="247">
        <f t="shared" si="14"/>
        <v>0</v>
      </c>
    </row>
    <row r="905" s="101" customFormat="1" ht="25.05" customHeight="1" spans="1:6">
      <c r="A905" s="266">
        <v>2130306</v>
      </c>
      <c r="B905" s="267" t="s">
        <v>786</v>
      </c>
      <c r="C905" s="268">
        <v>933.99516</v>
      </c>
      <c r="D905" s="247"/>
      <c r="E905" s="247"/>
      <c r="F905" s="247">
        <f t="shared" si="14"/>
        <v>933.99516</v>
      </c>
    </row>
    <row r="906" s="101" customFormat="1" ht="25.05" customHeight="1" spans="1:6">
      <c r="A906" s="266">
        <v>2130307</v>
      </c>
      <c r="B906" s="267" t="s">
        <v>787</v>
      </c>
      <c r="C906" s="268">
        <v>0</v>
      </c>
      <c r="D906" s="247"/>
      <c r="E906" s="247"/>
      <c r="F906" s="247">
        <f t="shared" si="14"/>
        <v>0</v>
      </c>
    </row>
    <row r="907" s="101" customFormat="1" ht="25.05" customHeight="1" spans="1:6">
      <c r="A907" s="266">
        <v>2130308</v>
      </c>
      <c r="B907" s="267" t="s">
        <v>788</v>
      </c>
      <c r="C907" s="268">
        <v>0</v>
      </c>
      <c r="D907" s="247"/>
      <c r="E907" s="247"/>
      <c r="F907" s="247">
        <f t="shared" si="14"/>
        <v>0</v>
      </c>
    </row>
    <row r="908" s="101" customFormat="1" ht="25.05" customHeight="1" spans="1:6">
      <c r="A908" s="266">
        <v>2130309</v>
      </c>
      <c r="B908" s="267" t="s">
        <v>789</v>
      </c>
      <c r="C908" s="268">
        <v>580.3294</v>
      </c>
      <c r="D908" s="247"/>
      <c r="E908" s="247"/>
      <c r="F908" s="247">
        <f t="shared" si="14"/>
        <v>580.3294</v>
      </c>
    </row>
    <row r="909" s="101" customFormat="1" ht="25.05" customHeight="1" spans="1:6">
      <c r="A909" s="266">
        <v>2130310</v>
      </c>
      <c r="B909" s="267" t="s">
        <v>790</v>
      </c>
      <c r="C909" s="268">
        <v>200</v>
      </c>
      <c r="D909" s="247"/>
      <c r="E909" s="247"/>
      <c r="F909" s="247">
        <f t="shared" si="14"/>
        <v>200</v>
      </c>
    </row>
    <row r="910" s="101" customFormat="1" ht="25.05" customHeight="1" spans="1:6">
      <c r="A910" s="266">
        <v>2130311</v>
      </c>
      <c r="B910" s="267" t="s">
        <v>791</v>
      </c>
      <c r="C910" s="268">
        <v>542.41256</v>
      </c>
      <c r="D910" s="247"/>
      <c r="E910" s="247"/>
      <c r="F910" s="247">
        <f t="shared" si="14"/>
        <v>542.41256</v>
      </c>
    </row>
    <row r="911" s="101" customFormat="1" ht="25.05" customHeight="1" spans="1:6">
      <c r="A911" s="266">
        <v>2130312</v>
      </c>
      <c r="B911" s="267" t="s">
        <v>792</v>
      </c>
      <c r="C911" s="268">
        <v>0</v>
      </c>
      <c r="D911" s="247"/>
      <c r="E911" s="247"/>
      <c r="F911" s="247">
        <f t="shared" si="14"/>
        <v>0</v>
      </c>
    </row>
    <row r="912" s="101" customFormat="1" ht="25.05" customHeight="1" spans="1:6">
      <c r="A912" s="266">
        <v>2130313</v>
      </c>
      <c r="B912" s="267" t="s">
        <v>793</v>
      </c>
      <c r="C912" s="268">
        <v>0</v>
      </c>
      <c r="D912" s="247"/>
      <c r="E912" s="247"/>
      <c r="F912" s="247">
        <f t="shared" si="14"/>
        <v>0</v>
      </c>
    </row>
    <row r="913" s="101" customFormat="1" ht="25.05" customHeight="1" spans="1:6">
      <c r="A913" s="266">
        <v>2130314</v>
      </c>
      <c r="B913" s="267" t="s">
        <v>794</v>
      </c>
      <c r="C913" s="268">
        <v>276</v>
      </c>
      <c r="D913" s="247"/>
      <c r="E913" s="247"/>
      <c r="F913" s="247">
        <f t="shared" si="14"/>
        <v>276</v>
      </c>
    </row>
    <row r="914" s="101" customFormat="1" ht="25.05" customHeight="1" spans="1:6">
      <c r="A914" s="266">
        <v>2130315</v>
      </c>
      <c r="B914" s="267" t="s">
        <v>795</v>
      </c>
      <c r="C914" s="268">
        <v>0</v>
      </c>
      <c r="D914" s="247"/>
      <c r="E914" s="247"/>
      <c r="F914" s="247">
        <f t="shared" si="14"/>
        <v>0</v>
      </c>
    </row>
    <row r="915" s="101" customFormat="1" ht="25.05" customHeight="1" spans="1:6">
      <c r="A915" s="266">
        <v>2130316</v>
      </c>
      <c r="B915" s="267" t="s">
        <v>796</v>
      </c>
      <c r="C915" s="268">
        <v>36000</v>
      </c>
      <c r="D915" s="247"/>
      <c r="E915" s="247"/>
      <c r="F915" s="247">
        <f t="shared" si="14"/>
        <v>36000</v>
      </c>
    </row>
    <row r="916" s="101" customFormat="1" ht="25.05" customHeight="1" spans="1:6">
      <c r="A916" s="266">
        <v>2130317</v>
      </c>
      <c r="B916" s="267" t="s">
        <v>797</v>
      </c>
      <c r="C916" s="268">
        <v>0</v>
      </c>
      <c r="D916" s="247"/>
      <c r="E916" s="247"/>
      <c r="F916" s="247">
        <f t="shared" si="14"/>
        <v>0</v>
      </c>
    </row>
    <row r="917" s="101" customFormat="1" ht="25.05" customHeight="1" spans="1:6">
      <c r="A917" s="266">
        <v>2130318</v>
      </c>
      <c r="B917" s="267" t="s">
        <v>798</v>
      </c>
      <c r="C917" s="268">
        <v>0</v>
      </c>
      <c r="D917" s="247"/>
      <c r="E917" s="247"/>
      <c r="F917" s="247">
        <f t="shared" si="14"/>
        <v>0</v>
      </c>
    </row>
    <row r="918" s="101" customFormat="1" ht="25.05" customHeight="1" spans="1:6">
      <c r="A918" s="266">
        <v>2130319</v>
      </c>
      <c r="B918" s="267" t="s">
        <v>799</v>
      </c>
      <c r="C918" s="268">
        <v>3500</v>
      </c>
      <c r="D918" s="247"/>
      <c r="E918" s="247"/>
      <c r="F918" s="247">
        <f t="shared" si="14"/>
        <v>3500</v>
      </c>
    </row>
    <row r="919" s="101" customFormat="1" ht="25.05" customHeight="1" spans="1:6">
      <c r="A919" s="266">
        <v>2130321</v>
      </c>
      <c r="B919" s="267" t="s">
        <v>800</v>
      </c>
      <c r="C919" s="268">
        <v>1320</v>
      </c>
      <c r="D919" s="247"/>
      <c r="E919" s="247"/>
      <c r="F919" s="247">
        <f t="shared" si="14"/>
        <v>1320</v>
      </c>
    </row>
    <row r="920" s="101" customFormat="1" ht="25.05" customHeight="1" spans="1:6">
      <c r="A920" s="266">
        <v>2130322</v>
      </c>
      <c r="B920" s="267" t="s">
        <v>801</v>
      </c>
      <c r="C920" s="268">
        <v>0</v>
      </c>
      <c r="D920" s="247"/>
      <c r="E920" s="247"/>
      <c r="F920" s="247">
        <f t="shared" si="14"/>
        <v>0</v>
      </c>
    </row>
    <row r="921" s="101" customFormat="1" ht="25.05" customHeight="1" spans="1:6">
      <c r="A921" s="266">
        <v>2130333</v>
      </c>
      <c r="B921" s="267" t="s">
        <v>777</v>
      </c>
      <c r="C921" s="268">
        <v>0</v>
      </c>
      <c r="D921" s="247"/>
      <c r="E921" s="247"/>
      <c r="F921" s="247">
        <f t="shared" si="14"/>
        <v>0</v>
      </c>
    </row>
    <row r="922" s="101" customFormat="1" ht="25.05" customHeight="1" spans="1:6">
      <c r="A922" s="266">
        <v>2130334</v>
      </c>
      <c r="B922" s="267" t="s">
        <v>802</v>
      </c>
      <c r="C922" s="268">
        <v>0</v>
      </c>
      <c r="D922" s="247"/>
      <c r="E922" s="247"/>
      <c r="F922" s="247">
        <f t="shared" si="14"/>
        <v>0</v>
      </c>
    </row>
    <row r="923" s="101" customFormat="1" ht="25.05" customHeight="1" spans="1:6">
      <c r="A923" s="266">
        <v>2130335</v>
      </c>
      <c r="B923" s="267" t="s">
        <v>803</v>
      </c>
      <c r="C923" s="268">
        <v>1200</v>
      </c>
      <c r="D923" s="247"/>
      <c r="E923" s="247"/>
      <c r="F923" s="247">
        <f t="shared" si="14"/>
        <v>1200</v>
      </c>
    </row>
    <row r="924" s="101" customFormat="1" ht="25.05" customHeight="1" spans="1:6">
      <c r="A924" s="266">
        <v>2130336</v>
      </c>
      <c r="B924" s="267" t="s">
        <v>804</v>
      </c>
      <c r="C924" s="268">
        <v>0</v>
      </c>
      <c r="D924" s="247"/>
      <c r="E924" s="247"/>
      <c r="F924" s="247">
        <f t="shared" si="14"/>
        <v>0</v>
      </c>
    </row>
    <row r="925" s="101" customFormat="1" ht="25.05" customHeight="1" spans="1:6">
      <c r="A925" s="266">
        <v>2130337</v>
      </c>
      <c r="B925" s="267" t="s">
        <v>805</v>
      </c>
      <c r="C925" s="268">
        <v>0</v>
      </c>
      <c r="D925" s="247"/>
      <c r="E925" s="247"/>
      <c r="F925" s="247">
        <f t="shared" si="14"/>
        <v>0</v>
      </c>
    </row>
    <row r="926" s="101" customFormat="1" ht="25.05" customHeight="1" spans="1:6">
      <c r="A926" s="266">
        <v>2130399</v>
      </c>
      <c r="B926" s="267" t="s">
        <v>806</v>
      </c>
      <c r="C926" s="268">
        <v>1000</v>
      </c>
      <c r="D926" s="247"/>
      <c r="E926" s="247"/>
      <c r="F926" s="247">
        <f t="shared" si="14"/>
        <v>1000</v>
      </c>
    </row>
    <row r="927" s="101" customFormat="1" ht="25.05" customHeight="1" spans="1:6">
      <c r="A927" s="266">
        <v>21305</v>
      </c>
      <c r="B927" s="267" t="s">
        <v>807</v>
      </c>
      <c r="C927" s="268">
        <f>SUM(C928:C937)</f>
        <v>14181.8999</v>
      </c>
      <c r="D927" s="247"/>
      <c r="E927" s="247"/>
      <c r="F927" s="247">
        <f t="shared" si="14"/>
        <v>14181.8999</v>
      </c>
    </row>
    <row r="928" s="101" customFormat="1" ht="25.05" customHeight="1" spans="1:6">
      <c r="A928" s="266">
        <v>2130501</v>
      </c>
      <c r="B928" s="267" t="s">
        <v>111</v>
      </c>
      <c r="C928" s="268">
        <v>181.8999</v>
      </c>
      <c r="D928" s="247"/>
      <c r="E928" s="247"/>
      <c r="F928" s="247">
        <f t="shared" si="14"/>
        <v>181.8999</v>
      </c>
    </row>
    <row r="929" s="101" customFormat="1" ht="25.05" customHeight="1" spans="1:6">
      <c r="A929" s="266">
        <v>2130502</v>
      </c>
      <c r="B929" s="267" t="s">
        <v>112</v>
      </c>
      <c r="C929" s="268">
        <v>0</v>
      </c>
      <c r="D929" s="247"/>
      <c r="E929" s="247"/>
      <c r="F929" s="247">
        <f t="shared" si="14"/>
        <v>0</v>
      </c>
    </row>
    <row r="930" s="101" customFormat="1" ht="25.05" customHeight="1" spans="1:6">
      <c r="A930" s="266">
        <v>2130503</v>
      </c>
      <c r="B930" s="267" t="s">
        <v>113</v>
      </c>
      <c r="C930" s="268">
        <v>0</v>
      </c>
      <c r="D930" s="247"/>
      <c r="E930" s="247"/>
      <c r="F930" s="247">
        <f t="shared" si="14"/>
        <v>0</v>
      </c>
    </row>
    <row r="931" s="101" customFormat="1" ht="25.05" customHeight="1" spans="1:6">
      <c r="A931" s="266">
        <v>2130504</v>
      </c>
      <c r="B931" s="267" t="s">
        <v>808</v>
      </c>
      <c r="C931" s="268">
        <v>13000</v>
      </c>
      <c r="D931" s="247"/>
      <c r="E931" s="247"/>
      <c r="F931" s="247">
        <f t="shared" si="14"/>
        <v>13000</v>
      </c>
    </row>
    <row r="932" s="101" customFormat="1" ht="25.05" customHeight="1" spans="1:6">
      <c r="A932" s="266">
        <v>2130505</v>
      </c>
      <c r="B932" s="267" t="s">
        <v>809</v>
      </c>
      <c r="C932" s="268">
        <v>0</v>
      </c>
      <c r="D932" s="247"/>
      <c r="E932" s="247"/>
      <c r="F932" s="247">
        <f t="shared" si="14"/>
        <v>0</v>
      </c>
    </row>
    <row r="933" s="101" customFormat="1" ht="25.05" customHeight="1" spans="1:6">
      <c r="A933" s="266">
        <v>2130506</v>
      </c>
      <c r="B933" s="267" t="s">
        <v>810</v>
      </c>
      <c r="C933" s="268">
        <v>0</v>
      </c>
      <c r="D933" s="247"/>
      <c r="E933" s="247"/>
      <c r="F933" s="247">
        <f t="shared" si="14"/>
        <v>0</v>
      </c>
    </row>
    <row r="934" s="101" customFormat="1" ht="25.05" customHeight="1" spans="1:6">
      <c r="A934" s="266">
        <v>2130507</v>
      </c>
      <c r="B934" s="267" t="s">
        <v>811</v>
      </c>
      <c r="C934" s="268">
        <v>0</v>
      </c>
      <c r="D934" s="247"/>
      <c r="E934" s="247"/>
      <c r="F934" s="247">
        <f t="shared" si="14"/>
        <v>0</v>
      </c>
    </row>
    <row r="935" s="101" customFormat="1" ht="25.05" customHeight="1" spans="1:6">
      <c r="A935" s="266">
        <v>2130508</v>
      </c>
      <c r="B935" s="267" t="s">
        <v>812</v>
      </c>
      <c r="C935" s="268">
        <v>0</v>
      </c>
      <c r="D935" s="247"/>
      <c r="E935" s="247"/>
      <c r="F935" s="247">
        <f t="shared" si="14"/>
        <v>0</v>
      </c>
    </row>
    <row r="936" s="101" customFormat="1" ht="25.05" customHeight="1" spans="1:6">
      <c r="A936" s="266">
        <v>2130550</v>
      </c>
      <c r="B936" s="267" t="s">
        <v>120</v>
      </c>
      <c r="C936" s="268">
        <v>0</v>
      </c>
      <c r="D936" s="247"/>
      <c r="E936" s="247"/>
      <c r="F936" s="247">
        <f t="shared" si="14"/>
        <v>0</v>
      </c>
    </row>
    <row r="937" s="101" customFormat="1" ht="25.05" customHeight="1" spans="1:6">
      <c r="A937" s="266">
        <v>2130599</v>
      </c>
      <c r="B937" s="267" t="s">
        <v>813</v>
      </c>
      <c r="C937" s="268">
        <v>1000</v>
      </c>
      <c r="D937" s="247"/>
      <c r="E937" s="247"/>
      <c r="F937" s="247">
        <f t="shared" si="14"/>
        <v>1000</v>
      </c>
    </row>
    <row r="938" s="101" customFormat="1" ht="25.05" customHeight="1" spans="1:6">
      <c r="A938" s="266">
        <v>21307</v>
      </c>
      <c r="B938" s="267" t="s">
        <v>814</v>
      </c>
      <c r="C938" s="268">
        <v>4522.23681</v>
      </c>
      <c r="D938" s="247"/>
      <c r="E938" s="247"/>
      <c r="F938" s="247">
        <f t="shared" si="14"/>
        <v>4522.23681</v>
      </c>
    </row>
    <row r="939" s="101" customFormat="1" ht="25.05" customHeight="1" spans="1:6">
      <c r="A939" s="266">
        <v>2130701</v>
      </c>
      <c r="B939" s="267" t="s">
        <v>815</v>
      </c>
      <c r="C939" s="268">
        <v>0</v>
      </c>
      <c r="D939" s="247"/>
      <c r="E939" s="247"/>
      <c r="F939" s="247">
        <f t="shared" si="14"/>
        <v>0</v>
      </c>
    </row>
    <row r="940" s="101" customFormat="1" ht="25.05" customHeight="1" spans="1:6">
      <c r="A940" s="266">
        <v>2130704</v>
      </c>
      <c r="B940" s="267" t="s">
        <v>816</v>
      </c>
      <c r="C940" s="268">
        <v>0</v>
      </c>
      <c r="D940" s="247"/>
      <c r="E940" s="247"/>
      <c r="F940" s="247">
        <f t="shared" si="14"/>
        <v>0</v>
      </c>
    </row>
    <row r="941" s="101" customFormat="1" ht="25.05" customHeight="1" spans="1:6">
      <c r="A941" s="266">
        <v>2130705</v>
      </c>
      <c r="B941" s="267" t="s">
        <v>817</v>
      </c>
      <c r="C941" s="268">
        <v>4036.05668</v>
      </c>
      <c r="D941" s="247"/>
      <c r="E941" s="247"/>
      <c r="F941" s="247">
        <f t="shared" si="14"/>
        <v>4036.05668</v>
      </c>
    </row>
    <row r="942" s="101" customFormat="1" ht="25.05" customHeight="1" spans="1:6">
      <c r="A942" s="266">
        <v>2130706</v>
      </c>
      <c r="B942" s="267" t="s">
        <v>818</v>
      </c>
      <c r="C942" s="268">
        <v>0</v>
      </c>
      <c r="D942" s="247"/>
      <c r="E942" s="247"/>
      <c r="F942" s="247">
        <f t="shared" si="14"/>
        <v>0</v>
      </c>
    </row>
    <row r="943" s="101" customFormat="1" ht="25.05" customHeight="1" spans="1:6">
      <c r="A943" s="266">
        <v>2130707</v>
      </c>
      <c r="B943" s="267" t="s">
        <v>819</v>
      </c>
      <c r="C943" s="268">
        <v>0</v>
      </c>
      <c r="D943" s="247"/>
      <c r="E943" s="247"/>
      <c r="F943" s="247">
        <f t="shared" si="14"/>
        <v>0</v>
      </c>
    </row>
    <row r="944" s="101" customFormat="1" ht="25.05" customHeight="1" spans="1:6">
      <c r="A944" s="266">
        <v>2130799</v>
      </c>
      <c r="B944" s="267" t="s">
        <v>820</v>
      </c>
      <c r="C944" s="268">
        <v>486.18013</v>
      </c>
      <c r="D944" s="247"/>
      <c r="E944" s="247"/>
      <c r="F944" s="247">
        <f t="shared" si="14"/>
        <v>486.18013</v>
      </c>
    </row>
    <row r="945" s="101" customFormat="1" ht="25.05" customHeight="1" spans="1:6">
      <c r="A945" s="266">
        <v>21308</v>
      </c>
      <c r="B945" s="267" t="s">
        <v>821</v>
      </c>
      <c r="C945" s="268">
        <v>469</v>
      </c>
      <c r="D945" s="247"/>
      <c r="E945" s="247"/>
      <c r="F945" s="247">
        <f t="shared" si="14"/>
        <v>469</v>
      </c>
    </row>
    <row r="946" s="101" customFormat="1" ht="25.05" customHeight="1" spans="1:6">
      <c r="A946" s="266">
        <v>2130801</v>
      </c>
      <c r="B946" s="267" t="s">
        <v>822</v>
      </c>
      <c r="C946" s="268">
        <v>0</v>
      </c>
      <c r="D946" s="247"/>
      <c r="E946" s="247"/>
      <c r="F946" s="247">
        <f t="shared" si="14"/>
        <v>0</v>
      </c>
    </row>
    <row r="947" s="101" customFormat="1" ht="25.05" customHeight="1" spans="1:6">
      <c r="A947" s="266">
        <v>2130803</v>
      </c>
      <c r="B947" s="267" t="s">
        <v>823</v>
      </c>
      <c r="C947" s="268">
        <v>469</v>
      </c>
      <c r="D947" s="247"/>
      <c r="E947" s="247"/>
      <c r="F947" s="247">
        <f t="shared" si="14"/>
        <v>469</v>
      </c>
    </row>
    <row r="948" s="101" customFormat="1" ht="25.05" customHeight="1" spans="1:6">
      <c r="A948" s="266">
        <v>2130804</v>
      </c>
      <c r="B948" s="267" t="s">
        <v>824</v>
      </c>
      <c r="C948" s="268">
        <v>0</v>
      </c>
      <c r="D948" s="247"/>
      <c r="E948" s="247"/>
      <c r="F948" s="247">
        <f t="shared" si="14"/>
        <v>0</v>
      </c>
    </row>
    <row r="949" s="101" customFormat="1" ht="25.05" customHeight="1" spans="1:6">
      <c r="A949" s="266">
        <v>2130805</v>
      </c>
      <c r="B949" s="267" t="s">
        <v>825</v>
      </c>
      <c r="C949" s="268">
        <v>0</v>
      </c>
      <c r="D949" s="247"/>
      <c r="E949" s="247"/>
      <c r="F949" s="247">
        <f t="shared" si="14"/>
        <v>0</v>
      </c>
    </row>
    <row r="950" s="101" customFormat="1" ht="25.05" customHeight="1" spans="1:6">
      <c r="A950" s="266">
        <v>2130899</v>
      </c>
      <c r="B950" s="267" t="s">
        <v>826</v>
      </c>
      <c r="C950" s="268">
        <v>0</v>
      </c>
      <c r="D950" s="247"/>
      <c r="E950" s="247"/>
      <c r="F950" s="247">
        <f t="shared" si="14"/>
        <v>0</v>
      </c>
    </row>
    <row r="951" s="101" customFormat="1" ht="25.05" customHeight="1" spans="1:6">
      <c r="A951" s="266">
        <v>21309</v>
      </c>
      <c r="B951" s="267" t="s">
        <v>827</v>
      </c>
      <c r="C951" s="268">
        <v>4038</v>
      </c>
      <c r="D951" s="247"/>
      <c r="E951" s="247"/>
      <c r="F951" s="247">
        <f t="shared" si="14"/>
        <v>4038</v>
      </c>
    </row>
    <row r="952" s="101" customFormat="1" ht="25.05" customHeight="1" spans="1:6">
      <c r="A952" s="266">
        <v>2130901</v>
      </c>
      <c r="B952" s="267" t="s">
        <v>828</v>
      </c>
      <c r="C952" s="268">
        <v>4038</v>
      </c>
      <c r="D952" s="247"/>
      <c r="E952" s="247"/>
      <c r="F952" s="247">
        <f t="shared" si="14"/>
        <v>4038</v>
      </c>
    </row>
    <row r="953" s="101" customFormat="1" ht="25.05" customHeight="1" spans="1:6">
      <c r="A953" s="266">
        <v>2130999</v>
      </c>
      <c r="B953" s="267" t="s">
        <v>829</v>
      </c>
      <c r="C953" s="268">
        <v>0</v>
      </c>
      <c r="D953" s="247"/>
      <c r="E953" s="247"/>
      <c r="F953" s="247">
        <f t="shared" si="14"/>
        <v>0</v>
      </c>
    </row>
    <row r="954" s="101" customFormat="1" ht="25.05" customHeight="1" spans="1:6">
      <c r="A954" s="266">
        <v>21399</v>
      </c>
      <c r="B954" s="267" t="s">
        <v>830</v>
      </c>
      <c r="C954" s="268">
        <v>1436.892124</v>
      </c>
      <c r="D954" s="247"/>
      <c r="E954" s="247"/>
      <c r="F954" s="247">
        <f t="shared" si="14"/>
        <v>1436.892124</v>
      </c>
    </row>
    <row r="955" s="101" customFormat="1" ht="25.05" customHeight="1" spans="1:6">
      <c r="A955" s="266">
        <v>2139901</v>
      </c>
      <c r="B955" s="267" t="s">
        <v>831</v>
      </c>
      <c r="C955" s="268">
        <v>0</v>
      </c>
      <c r="D955" s="247"/>
      <c r="E955" s="247"/>
      <c r="F955" s="247">
        <f t="shared" si="14"/>
        <v>0</v>
      </c>
    </row>
    <row r="956" s="101" customFormat="1" ht="25.05" customHeight="1" spans="1:6">
      <c r="A956" s="266">
        <v>2139999</v>
      </c>
      <c r="B956" s="267" t="s">
        <v>832</v>
      </c>
      <c r="C956" s="268">
        <v>1436.892124</v>
      </c>
      <c r="D956" s="247"/>
      <c r="E956" s="247"/>
      <c r="F956" s="247">
        <f t="shared" si="14"/>
        <v>1436.892124</v>
      </c>
    </row>
    <row r="957" s="101" customFormat="1" ht="25.05" customHeight="1" spans="1:6">
      <c r="A957" s="266">
        <v>214</v>
      </c>
      <c r="B957" s="267" t="s">
        <v>833</v>
      </c>
      <c r="C957" s="268">
        <v>12265.118</v>
      </c>
      <c r="D957" s="247"/>
      <c r="E957" s="247"/>
      <c r="F957" s="247">
        <f t="shared" si="14"/>
        <v>12265.118</v>
      </c>
    </row>
    <row r="958" s="101" customFormat="1" ht="25.05" customHeight="1" spans="1:6">
      <c r="A958" s="266">
        <v>21401</v>
      </c>
      <c r="B958" s="267" t="s">
        <v>834</v>
      </c>
      <c r="C958" s="268">
        <v>4265.118</v>
      </c>
      <c r="D958" s="247"/>
      <c r="E958" s="247"/>
      <c r="F958" s="247">
        <f t="shared" si="14"/>
        <v>4265.118</v>
      </c>
    </row>
    <row r="959" s="101" customFormat="1" ht="25.05" customHeight="1" spans="1:6">
      <c r="A959" s="266">
        <v>2140101</v>
      </c>
      <c r="B959" s="267" t="s">
        <v>111</v>
      </c>
      <c r="C959" s="268">
        <v>3632.246</v>
      </c>
      <c r="D959" s="247"/>
      <c r="E959" s="247"/>
      <c r="F959" s="247">
        <f t="shared" si="14"/>
        <v>3632.246</v>
      </c>
    </row>
    <row r="960" s="101" customFormat="1" ht="25.05" customHeight="1" spans="1:6">
      <c r="A960" s="266">
        <v>2140102</v>
      </c>
      <c r="B960" s="267" t="s">
        <v>112</v>
      </c>
      <c r="C960" s="268">
        <v>0</v>
      </c>
      <c r="D960" s="247"/>
      <c r="E960" s="247"/>
      <c r="F960" s="247">
        <f t="shared" si="14"/>
        <v>0</v>
      </c>
    </row>
    <row r="961" s="101" customFormat="1" ht="25.05" customHeight="1" spans="1:6">
      <c r="A961" s="266">
        <v>2140103</v>
      </c>
      <c r="B961" s="267" t="s">
        <v>113</v>
      </c>
      <c r="C961" s="268">
        <v>0</v>
      </c>
      <c r="D961" s="247"/>
      <c r="E961" s="247"/>
      <c r="F961" s="247">
        <f t="shared" si="14"/>
        <v>0</v>
      </c>
    </row>
    <row r="962" s="101" customFormat="1" ht="25.05" customHeight="1" spans="1:6">
      <c r="A962" s="266">
        <v>2140104</v>
      </c>
      <c r="B962" s="267" t="s">
        <v>835</v>
      </c>
      <c r="C962" s="268">
        <v>0</v>
      </c>
      <c r="D962" s="247"/>
      <c r="E962" s="247"/>
      <c r="F962" s="247">
        <f t="shared" si="14"/>
        <v>0</v>
      </c>
    </row>
    <row r="963" s="101" customFormat="1" ht="25.05" customHeight="1" spans="1:6">
      <c r="A963" s="266">
        <v>2140106</v>
      </c>
      <c r="B963" s="267" t="s">
        <v>836</v>
      </c>
      <c r="C963" s="268">
        <v>0</v>
      </c>
      <c r="D963" s="247"/>
      <c r="E963" s="247"/>
      <c r="F963" s="247">
        <f t="shared" si="14"/>
        <v>0</v>
      </c>
    </row>
    <row r="964" s="101" customFormat="1" ht="25.05" customHeight="1" spans="1:6">
      <c r="A964" s="266">
        <v>2140109</v>
      </c>
      <c r="B964" s="267" t="s">
        <v>837</v>
      </c>
      <c r="C964" s="268">
        <v>0</v>
      </c>
      <c r="D964" s="247"/>
      <c r="E964" s="247"/>
      <c r="F964" s="247">
        <f t="shared" si="14"/>
        <v>0</v>
      </c>
    </row>
    <row r="965" s="101" customFormat="1" ht="25.05" customHeight="1" spans="1:6">
      <c r="A965" s="266">
        <v>2140110</v>
      </c>
      <c r="B965" s="267" t="s">
        <v>838</v>
      </c>
      <c r="C965" s="268">
        <v>0</v>
      </c>
      <c r="D965" s="247"/>
      <c r="E965" s="247"/>
      <c r="F965" s="247">
        <f t="shared" si="14"/>
        <v>0</v>
      </c>
    </row>
    <row r="966" s="101" customFormat="1" ht="25.05" customHeight="1" spans="1:6">
      <c r="A966" s="266">
        <v>2140111</v>
      </c>
      <c r="B966" s="267" t="s">
        <v>839</v>
      </c>
      <c r="C966" s="268">
        <v>0</v>
      </c>
      <c r="D966" s="247"/>
      <c r="E966" s="247"/>
      <c r="F966" s="247">
        <f t="shared" si="14"/>
        <v>0</v>
      </c>
    </row>
    <row r="967" s="101" customFormat="1" ht="25.05" customHeight="1" spans="1:6">
      <c r="A967" s="266">
        <v>2140112</v>
      </c>
      <c r="B967" s="267" t="s">
        <v>840</v>
      </c>
      <c r="C967" s="268">
        <v>632.872</v>
      </c>
      <c r="D967" s="247"/>
      <c r="E967" s="247"/>
      <c r="F967" s="247">
        <f t="shared" ref="F967:F1030" si="15">C967+D967+E967</f>
        <v>632.872</v>
      </c>
    </row>
    <row r="968" s="101" customFormat="1" ht="25.05" customHeight="1" spans="1:6">
      <c r="A968" s="266">
        <v>2140114</v>
      </c>
      <c r="B968" s="267" t="s">
        <v>841</v>
      </c>
      <c r="C968" s="268">
        <v>0</v>
      </c>
      <c r="D968" s="247"/>
      <c r="E968" s="247"/>
      <c r="F968" s="247">
        <f t="shared" si="15"/>
        <v>0</v>
      </c>
    </row>
    <row r="969" s="101" customFormat="1" ht="25.05" customHeight="1" spans="1:6">
      <c r="A969" s="266">
        <v>2140122</v>
      </c>
      <c r="B969" s="267" t="s">
        <v>842</v>
      </c>
      <c r="C969" s="268">
        <v>0</v>
      </c>
      <c r="D969" s="247"/>
      <c r="E969" s="247"/>
      <c r="F969" s="247">
        <f t="shared" si="15"/>
        <v>0</v>
      </c>
    </row>
    <row r="970" s="101" customFormat="1" ht="25.05" customHeight="1" spans="1:6">
      <c r="A970" s="266">
        <v>2140123</v>
      </c>
      <c r="B970" s="267" t="s">
        <v>843</v>
      </c>
      <c r="C970" s="268">
        <v>0</v>
      </c>
      <c r="D970" s="247"/>
      <c r="E970" s="247"/>
      <c r="F970" s="247">
        <f t="shared" si="15"/>
        <v>0</v>
      </c>
    </row>
    <row r="971" s="101" customFormat="1" ht="25.05" customHeight="1" spans="1:6">
      <c r="A971" s="266">
        <v>2140127</v>
      </c>
      <c r="B971" s="267" t="s">
        <v>844</v>
      </c>
      <c r="C971" s="268">
        <v>0</v>
      </c>
      <c r="D971" s="247"/>
      <c r="E971" s="247"/>
      <c r="F971" s="247">
        <f t="shared" si="15"/>
        <v>0</v>
      </c>
    </row>
    <row r="972" s="101" customFormat="1" ht="25.05" customHeight="1" spans="1:6">
      <c r="A972" s="266">
        <v>2140128</v>
      </c>
      <c r="B972" s="267" t="s">
        <v>845</v>
      </c>
      <c r="C972" s="268">
        <v>0</v>
      </c>
      <c r="D972" s="247"/>
      <c r="E972" s="247"/>
      <c r="F972" s="247">
        <f t="shared" si="15"/>
        <v>0</v>
      </c>
    </row>
    <row r="973" s="101" customFormat="1" ht="25.05" customHeight="1" spans="1:6">
      <c r="A973" s="266">
        <v>2140129</v>
      </c>
      <c r="B973" s="267" t="s">
        <v>846</v>
      </c>
      <c r="C973" s="268">
        <v>0</v>
      </c>
      <c r="D973" s="247"/>
      <c r="E973" s="247"/>
      <c r="F973" s="247">
        <f t="shared" si="15"/>
        <v>0</v>
      </c>
    </row>
    <row r="974" s="101" customFormat="1" ht="25.05" customHeight="1" spans="1:6">
      <c r="A974" s="266">
        <v>2140130</v>
      </c>
      <c r="B974" s="267" t="s">
        <v>847</v>
      </c>
      <c r="C974" s="268">
        <v>0</v>
      </c>
      <c r="D974" s="247"/>
      <c r="E974" s="247"/>
      <c r="F974" s="247">
        <f t="shared" si="15"/>
        <v>0</v>
      </c>
    </row>
    <row r="975" s="101" customFormat="1" ht="25.05" customHeight="1" spans="1:6">
      <c r="A975" s="266">
        <v>2140131</v>
      </c>
      <c r="B975" s="267" t="s">
        <v>848</v>
      </c>
      <c r="C975" s="268">
        <v>0</v>
      </c>
      <c r="D975" s="247"/>
      <c r="E975" s="247"/>
      <c r="F975" s="247">
        <f t="shared" si="15"/>
        <v>0</v>
      </c>
    </row>
    <row r="976" s="101" customFormat="1" ht="25.05" customHeight="1" spans="1:6">
      <c r="A976" s="266">
        <v>2140133</v>
      </c>
      <c r="B976" s="267" t="s">
        <v>849</v>
      </c>
      <c r="C976" s="268">
        <v>0</v>
      </c>
      <c r="D976" s="247"/>
      <c r="E976" s="247"/>
      <c r="F976" s="247">
        <f t="shared" si="15"/>
        <v>0</v>
      </c>
    </row>
    <row r="977" s="101" customFormat="1" ht="25.05" customHeight="1" spans="1:6">
      <c r="A977" s="266">
        <v>2140136</v>
      </c>
      <c r="B977" s="267" t="s">
        <v>850</v>
      </c>
      <c r="C977" s="268">
        <v>0</v>
      </c>
      <c r="D977" s="247"/>
      <c r="E977" s="247"/>
      <c r="F977" s="247">
        <f t="shared" si="15"/>
        <v>0</v>
      </c>
    </row>
    <row r="978" s="101" customFormat="1" ht="25.05" customHeight="1" spans="1:6">
      <c r="A978" s="266">
        <v>2140138</v>
      </c>
      <c r="B978" s="267" t="s">
        <v>851</v>
      </c>
      <c r="C978" s="268">
        <v>0</v>
      </c>
      <c r="D978" s="247"/>
      <c r="E978" s="247"/>
      <c r="F978" s="247">
        <f t="shared" si="15"/>
        <v>0</v>
      </c>
    </row>
    <row r="979" s="101" customFormat="1" ht="25.05" customHeight="1" spans="1:6">
      <c r="A979" s="266">
        <v>2140199</v>
      </c>
      <c r="B979" s="267" t="s">
        <v>852</v>
      </c>
      <c r="C979" s="268">
        <v>0</v>
      </c>
      <c r="D979" s="247"/>
      <c r="E979" s="247"/>
      <c r="F979" s="247">
        <f t="shared" si="15"/>
        <v>0</v>
      </c>
    </row>
    <row r="980" s="101" customFormat="1" ht="25.05" customHeight="1" spans="1:6">
      <c r="A980" s="266">
        <v>21402</v>
      </c>
      <c r="B980" s="267" t="s">
        <v>853</v>
      </c>
      <c r="C980" s="268">
        <v>0</v>
      </c>
      <c r="D980" s="247"/>
      <c r="E980" s="247"/>
      <c r="F980" s="247">
        <f t="shared" si="15"/>
        <v>0</v>
      </c>
    </row>
    <row r="981" s="101" customFormat="1" ht="25.05" customHeight="1" spans="1:6">
      <c r="A981" s="266">
        <v>2140201</v>
      </c>
      <c r="B981" s="267" t="s">
        <v>111</v>
      </c>
      <c r="C981" s="268">
        <v>0</v>
      </c>
      <c r="D981" s="247"/>
      <c r="E981" s="247"/>
      <c r="F981" s="247">
        <f t="shared" si="15"/>
        <v>0</v>
      </c>
    </row>
    <row r="982" s="101" customFormat="1" ht="25.05" customHeight="1" spans="1:6">
      <c r="A982" s="266">
        <v>2140202</v>
      </c>
      <c r="B982" s="267" t="s">
        <v>112</v>
      </c>
      <c r="C982" s="268">
        <v>0</v>
      </c>
      <c r="D982" s="247"/>
      <c r="E982" s="247"/>
      <c r="F982" s="247">
        <f t="shared" si="15"/>
        <v>0</v>
      </c>
    </row>
    <row r="983" s="101" customFormat="1" ht="25.05" customHeight="1" spans="1:6">
      <c r="A983" s="266">
        <v>2140203</v>
      </c>
      <c r="B983" s="267" t="s">
        <v>113</v>
      </c>
      <c r="C983" s="268">
        <v>0</v>
      </c>
      <c r="D983" s="247"/>
      <c r="E983" s="247"/>
      <c r="F983" s="247">
        <f t="shared" si="15"/>
        <v>0</v>
      </c>
    </row>
    <row r="984" s="101" customFormat="1" ht="25.05" customHeight="1" spans="1:6">
      <c r="A984" s="266">
        <v>2140204</v>
      </c>
      <c r="B984" s="267" t="s">
        <v>854</v>
      </c>
      <c r="C984" s="268">
        <v>0</v>
      </c>
      <c r="D984" s="247"/>
      <c r="E984" s="247"/>
      <c r="F984" s="247">
        <f t="shared" si="15"/>
        <v>0</v>
      </c>
    </row>
    <row r="985" s="101" customFormat="1" ht="25.05" customHeight="1" spans="1:6">
      <c r="A985" s="266">
        <v>2140205</v>
      </c>
      <c r="B985" s="267" t="s">
        <v>855</v>
      </c>
      <c r="C985" s="268">
        <v>0</v>
      </c>
      <c r="D985" s="247"/>
      <c r="E985" s="247"/>
      <c r="F985" s="247">
        <f t="shared" si="15"/>
        <v>0</v>
      </c>
    </row>
    <row r="986" s="101" customFormat="1" ht="25.05" customHeight="1" spans="1:6">
      <c r="A986" s="266">
        <v>2140206</v>
      </c>
      <c r="B986" s="267" t="s">
        <v>856</v>
      </c>
      <c r="C986" s="268">
        <v>0</v>
      </c>
      <c r="D986" s="247"/>
      <c r="E986" s="247"/>
      <c r="F986" s="247">
        <f t="shared" si="15"/>
        <v>0</v>
      </c>
    </row>
    <row r="987" s="101" customFormat="1" ht="25.05" customHeight="1" spans="1:6">
      <c r="A987" s="266">
        <v>2140207</v>
      </c>
      <c r="B987" s="267" t="s">
        <v>857</v>
      </c>
      <c r="C987" s="268">
        <v>0</v>
      </c>
      <c r="D987" s="247"/>
      <c r="E987" s="247"/>
      <c r="F987" s="247">
        <f t="shared" si="15"/>
        <v>0</v>
      </c>
    </row>
    <row r="988" s="101" customFormat="1" ht="25.05" customHeight="1" spans="1:6">
      <c r="A988" s="266">
        <v>2140208</v>
      </c>
      <c r="B988" s="267" t="s">
        <v>858</v>
      </c>
      <c r="C988" s="268">
        <v>0</v>
      </c>
      <c r="D988" s="247"/>
      <c r="E988" s="247"/>
      <c r="F988" s="247">
        <f t="shared" si="15"/>
        <v>0</v>
      </c>
    </row>
    <row r="989" s="101" customFormat="1" ht="25.05" customHeight="1" spans="1:6">
      <c r="A989" s="266">
        <v>2140299</v>
      </c>
      <c r="B989" s="267" t="s">
        <v>859</v>
      </c>
      <c r="C989" s="268">
        <v>0</v>
      </c>
      <c r="D989" s="247"/>
      <c r="E989" s="247"/>
      <c r="F989" s="247">
        <f t="shared" si="15"/>
        <v>0</v>
      </c>
    </row>
    <row r="990" s="101" customFormat="1" ht="25.05" customHeight="1" spans="1:6">
      <c r="A990" s="266">
        <v>21403</v>
      </c>
      <c r="B990" s="267" t="s">
        <v>860</v>
      </c>
      <c r="C990" s="268">
        <v>0</v>
      </c>
      <c r="D990" s="247"/>
      <c r="E990" s="247"/>
      <c r="F990" s="247">
        <f t="shared" si="15"/>
        <v>0</v>
      </c>
    </row>
    <row r="991" s="101" customFormat="1" ht="25.05" customHeight="1" spans="1:6">
      <c r="A991" s="266">
        <v>2140301</v>
      </c>
      <c r="B991" s="267" t="s">
        <v>111</v>
      </c>
      <c r="C991" s="268">
        <v>0</v>
      </c>
      <c r="D991" s="247"/>
      <c r="E991" s="247"/>
      <c r="F991" s="247">
        <f t="shared" si="15"/>
        <v>0</v>
      </c>
    </row>
    <row r="992" s="101" customFormat="1" ht="25.05" customHeight="1" spans="1:6">
      <c r="A992" s="266">
        <v>2140302</v>
      </c>
      <c r="B992" s="267" t="s">
        <v>112</v>
      </c>
      <c r="C992" s="268">
        <v>0</v>
      </c>
      <c r="D992" s="247"/>
      <c r="E992" s="247"/>
      <c r="F992" s="247">
        <f t="shared" si="15"/>
        <v>0</v>
      </c>
    </row>
    <row r="993" s="101" customFormat="1" ht="25.05" customHeight="1" spans="1:6">
      <c r="A993" s="266">
        <v>2140303</v>
      </c>
      <c r="B993" s="267" t="s">
        <v>113</v>
      </c>
      <c r="C993" s="268">
        <v>0</v>
      </c>
      <c r="D993" s="247"/>
      <c r="E993" s="247"/>
      <c r="F993" s="247">
        <f t="shared" si="15"/>
        <v>0</v>
      </c>
    </row>
    <row r="994" s="101" customFormat="1" ht="25.05" customHeight="1" spans="1:6">
      <c r="A994" s="266">
        <v>2140304</v>
      </c>
      <c r="B994" s="267" t="s">
        <v>861</v>
      </c>
      <c r="C994" s="268">
        <v>0</v>
      </c>
      <c r="D994" s="247"/>
      <c r="E994" s="247"/>
      <c r="F994" s="247">
        <f t="shared" si="15"/>
        <v>0</v>
      </c>
    </row>
    <row r="995" s="101" customFormat="1" ht="25.05" customHeight="1" spans="1:6">
      <c r="A995" s="266">
        <v>2140305</v>
      </c>
      <c r="B995" s="267" t="s">
        <v>862</v>
      </c>
      <c r="C995" s="268">
        <v>0</v>
      </c>
      <c r="D995" s="247"/>
      <c r="E995" s="247"/>
      <c r="F995" s="247">
        <f t="shared" si="15"/>
        <v>0</v>
      </c>
    </row>
    <row r="996" s="101" customFormat="1" ht="25.05" customHeight="1" spans="1:6">
      <c r="A996" s="266">
        <v>2140306</v>
      </c>
      <c r="B996" s="267" t="s">
        <v>863</v>
      </c>
      <c r="C996" s="268">
        <v>0</v>
      </c>
      <c r="D996" s="247"/>
      <c r="E996" s="247"/>
      <c r="F996" s="247">
        <f t="shared" si="15"/>
        <v>0</v>
      </c>
    </row>
    <row r="997" s="101" customFormat="1" ht="25.05" customHeight="1" spans="1:6">
      <c r="A997" s="266">
        <v>2140307</v>
      </c>
      <c r="B997" s="267" t="s">
        <v>864</v>
      </c>
      <c r="C997" s="268">
        <v>0</v>
      </c>
      <c r="D997" s="247"/>
      <c r="E997" s="247"/>
      <c r="F997" s="247">
        <f t="shared" si="15"/>
        <v>0</v>
      </c>
    </row>
    <row r="998" s="101" customFormat="1" ht="25.05" customHeight="1" spans="1:6">
      <c r="A998" s="266">
        <v>2140308</v>
      </c>
      <c r="B998" s="267" t="s">
        <v>865</v>
      </c>
      <c r="C998" s="268">
        <v>0</v>
      </c>
      <c r="D998" s="247"/>
      <c r="E998" s="247"/>
      <c r="F998" s="247">
        <f t="shared" si="15"/>
        <v>0</v>
      </c>
    </row>
    <row r="999" s="101" customFormat="1" ht="25.05" customHeight="1" spans="1:6">
      <c r="A999" s="266">
        <v>2140399</v>
      </c>
      <c r="B999" s="267" t="s">
        <v>866</v>
      </c>
      <c r="C999" s="268">
        <v>0</v>
      </c>
      <c r="D999" s="247"/>
      <c r="E999" s="247"/>
      <c r="F999" s="247">
        <f t="shared" si="15"/>
        <v>0</v>
      </c>
    </row>
    <row r="1000" s="101" customFormat="1" ht="25.05" customHeight="1" spans="1:6">
      <c r="A1000" s="266">
        <v>21405</v>
      </c>
      <c r="B1000" s="267" t="s">
        <v>867</v>
      </c>
      <c r="C1000" s="268">
        <v>0</v>
      </c>
      <c r="D1000" s="247"/>
      <c r="E1000" s="247"/>
      <c r="F1000" s="247">
        <f t="shared" si="15"/>
        <v>0</v>
      </c>
    </row>
    <row r="1001" s="101" customFormat="1" ht="25.05" customHeight="1" spans="1:6">
      <c r="A1001" s="266">
        <v>2140501</v>
      </c>
      <c r="B1001" s="267" t="s">
        <v>111</v>
      </c>
      <c r="C1001" s="268">
        <v>0</v>
      </c>
      <c r="D1001" s="247"/>
      <c r="E1001" s="247"/>
      <c r="F1001" s="247">
        <f t="shared" si="15"/>
        <v>0</v>
      </c>
    </row>
    <row r="1002" s="101" customFormat="1" ht="25.05" customHeight="1" spans="1:6">
      <c r="A1002" s="266">
        <v>2140502</v>
      </c>
      <c r="B1002" s="267" t="s">
        <v>112</v>
      </c>
      <c r="C1002" s="268">
        <v>0</v>
      </c>
      <c r="D1002" s="247"/>
      <c r="E1002" s="247"/>
      <c r="F1002" s="247">
        <f t="shared" si="15"/>
        <v>0</v>
      </c>
    </row>
    <row r="1003" s="101" customFormat="1" ht="25.05" customHeight="1" spans="1:6">
      <c r="A1003" s="266">
        <v>2140503</v>
      </c>
      <c r="B1003" s="267" t="s">
        <v>113</v>
      </c>
      <c r="C1003" s="268">
        <v>0</v>
      </c>
      <c r="D1003" s="247"/>
      <c r="E1003" s="247"/>
      <c r="F1003" s="247">
        <f t="shared" si="15"/>
        <v>0</v>
      </c>
    </row>
    <row r="1004" s="101" customFormat="1" ht="25.05" customHeight="1" spans="1:6">
      <c r="A1004" s="266">
        <v>2140504</v>
      </c>
      <c r="B1004" s="267" t="s">
        <v>858</v>
      </c>
      <c r="C1004" s="268">
        <v>0</v>
      </c>
      <c r="D1004" s="247"/>
      <c r="E1004" s="247"/>
      <c r="F1004" s="247">
        <f t="shared" si="15"/>
        <v>0</v>
      </c>
    </row>
    <row r="1005" s="101" customFormat="1" ht="25.05" customHeight="1" spans="1:6">
      <c r="A1005" s="266">
        <v>2140505</v>
      </c>
      <c r="B1005" s="267" t="s">
        <v>868</v>
      </c>
      <c r="C1005" s="268">
        <v>0</v>
      </c>
      <c r="D1005" s="247"/>
      <c r="E1005" s="247"/>
      <c r="F1005" s="247">
        <f t="shared" si="15"/>
        <v>0</v>
      </c>
    </row>
    <row r="1006" s="101" customFormat="1" ht="25.05" customHeight="1" spans="1:6">
      <c r="A1006" s="266">
        <v>2140599</v>
      </c>
      <c r="B1006" s="267" t="s">
        <v>869</v>
      </c>
      <c r="C1006" s="268">
        <v>0</v>
      </c>
      <c r="D1006" s="247"/>
      <c r="E1006" s="247"/>
      <c r="F1006" s="247">
        <f t="shared" si="15"/>
        <v>0</v>
      </c>
    </row>
    <row r="1007" s="101" customFormat="1" ht="25.05" customHeight="1" spans="1:6">
      <c r="A1007" s="266">
        <v>21406</v>
      </c>
      <c r="B1007" s="267" t="s">
        <v>870</v>
      </c>
      <c r="C1007" s="268">
        <v>0</v>
      </c>
      <c r="D1007" s="247"/>
      <c r="E1007" s="247"/>
      <c r="F1007" s="247">
        <f t="shared" si="15"/>
        <v>0</v>
      </c>
    </row>
    <row r="1008" s="101" customFormat="1" ht="25.05" customHeight="1" spans="1:6">
      <c r="A1008" s="266">
        <v>2140601</v>
      </c>
      <c r="B1008" s="267" t="s">
        <v>871</v>
      </c>
      <c r="C1008" s="268">
        <v>0</v>
      </c>
      <c r="D1008" s="247"/>
      <c r="E1008" s="247"/>
      <c r="F1008" s="247">
        <f t="shared" si="15"/>
        <v>0</v>
      </c>
    </row>
    <row r="1009" s="101" customFormat="1" ht="25.05" customHeight="1" spans="1:6">
      <c r="A1009" s="266">
        <v>2140602</v>
      </c>
      <c r="B1009" s="267" t="s">
        <v>872</v>
      </c>
      <c r="C1009" s="268">
        <v>0</v>
      </c>
      <c r="D1009" s="247"/>
      <c r="E1009" s="247"/>
      <c r="F1009" s="247">
        <f t="shared" si="15"/>
        <v>0</v>
      </c>
    </row>
    <row r="1010" s="101" customFormat="1" ht="25.05" customHeight="1" spans="1:6">
      <c r="A1010" s="266">
        <v>2140603</v>
      </c>
      <c r="B1010" s="267" t="s">
        <v>873</v>
      </c>
      <c r="C1010" s="268">
        <v>0</v>
      </c>
      <c r="D1010" s="247"/>
      <c r="E1010" s="247"/>
      <c r="F1010" s="247">
        <f t="shared" si="15"/>
        <v>0</v>
      </c>
    </row>
    <row r="1011" s="101" customFormat="1" ht="25.05" customHeight="1" spans="1:6">
      <c r="A1011" s="266">
        <v>2140699</v>
      </c>
      <c r="B1011" s="267" t="s">
        <v>874</v>
      </c>
      <c r="C1011" s="268">
        <v>0</v>
      </c>
      <c r="D1011" s="247"/>
      <c r="E1011" s="247"/>
      <c r="F1011" s="247">
        <f t="shared" si="15"/>
        <v>0</v>
      </c>
    </row>
    <row r="1012" s="101" customFormat="1" ht="25.05" customHeight="1" spans="1:6">
      <c r="A1012" s="266">
        <v>21499</v>
      </c>
      <c r="B1012" s="267" t="s">
        <v>875</v>
      </c>
      <c r="C1012" s="268">
        <v>8000</v>
      </c>
      <c r="D1012" s="247"/>
      <c r="E1012" s="247"/>
      <c r="F1012" s="247">
        <f t="shared" si="15"/>
        <v>8000</v>
      </c>
    </row>
    <row r="1013" s="101" customFormat="1" ht="25.05" customHeight="1" spans="1:6">
      <c r="A1013" s="266">
        <v>2149901</v>
      </c>
      <c r="B1013" s="267" t="s">
        <v>876</v>
      </c>
      <c r="C1013" s="268">
        <v>0</v>
      </c>
      <c r="D1013" s="247"/>
      <c r="E1013" s="247"/>
      <c r="F1013" s="247">
        <f t="shared" si="15"/>
        <v>0</v>
      </c>
    </row>
    <row r="1014" s="101" customFormat="1" ht="25.05" customHeight="1" spans="1:6">
      <c r="A1014" s="266">
        <v>2149999</v>
      </c>
      <c r="B1014" s="267" t="s">
        <v>877</v>
      </c>
      <c r="C1014" s="268">
        <v>8000</v>
      </c>
      <c r="D1014" s="247"/>
      <c r="E1014" s="247"/>
      <c r="F1014" s="247">
        <f t="shared" si="15"/>
        <v>8000</v>
      </c>
    </row>
    <row r="1015" s="101" customFormat="1" ht="25.05" customHeight="1" spans="1:6">
      <c r="A1015" s="266">
        <v>215</v>
      </c>
      <c r="B1015" s="267" t="s">
        <v>878</v>
      </c>
      <c r="C1015" s="268">
        <v>1008.2115</v>
      </c>
      <c r="D1015" s="247"/>
      <c r="E1015" s="247"/>
      <c r="F1015" s="247">
        <f t="shared" si="15"/>
        <v>1008.2115</v>
      </c>
    </row>
    <row r="1016" s="101" customFormat="1" ht="25.05" customHeight="1" spans="1:6">
      <c r="A1016" s="266">
        <v>21501</v>
      </c>
      <c r="B1016" s="267" t="s">
        <v>879</v>
      </c>
      <c r="C1016" s="268">
        <v>0</v>
      </c>
      <c r="D1016" s="247"/>
      <c r="E1016" s="247"/>
      <c r="F1016" s="247">
        <f t="shared" si="15"/>
        <v>0</v>
      </c>
    </row>
    <row r="1017" s="101" customFormat="1" ht="25.05" customHeight="1" spans="1:6">
      <c r="A1017" s="266">
        <v>2150101</v>
      </c>
      <c r="B1017" s="267" t="s">
        <v>111</v>
      </c>
      <c r="C1017" s="268">
        <v>0</v>
      </c>
      <c r="D1017" s="247"/>
      <c r="E1017" s="247"/>
      <c r="F1017" s="247">
        <f t="shared" si="15"/>
        <v>0</v>
      </c>
    </row>
    <row r="1018" s="101" customFormat="1" ht="25.05" customHeight="1" spans="1:6">
      <c r="A1018" s="266">
        <v>2150102</v>
      </c>
      <c r="B1018" s="267" t="s">
        <v>112</v>
      </c>
      <c r="C1018" s="268">
        <v>0</v>
      </c>
      <c r="D1018" s="247"/>
      <c r="E1018" s="247"/>
      <c r="F1018" s="247">
        <f t="shared" si="15"/>
        <v>0</v>
      </c>
    </row>
    <row r="1019" s="101" customFormat="1" ht="25.05" customHeight="1" spans="1:6">
      <c r="A1019" s="266">
        <v>2150103</v>
      </c>
      <c r="B1019" s="267" t="s">
        <v>113</v>
      </c>
      <c r="C1019" s="268">
        <v>0</v>
      </c>
      <c r="D1019" s="247"/>
      <c r="E1019" s="247"/>
      <c r="F1019" s="247">
        <f t="shared" si="15"/>
        <v>0</v>
      </c>
    </row>
    <row r="1020" s="101" customFormat="1" ht="25.05" customHeight="1" spans="1:6">
      <c r="A1020" s="266">
        <v>2150104</v>
      </c>
      <c r="B1020" s="267" t="s">
        <v>880</v>
      </c>
      <c r="C1020" s="268">
        <v>0</v>
      </c>
      <c r="D1020" s="247"/>
      <c r="E1020" s="247"/>
      <c r="F1020" s="247">
        <f t="shared" si="15"/>
        <v>0</v>
      </c>
    </row>
    <row r="1021" s="101" customFormat="1" ht="25.05" customHeight="1" spans="1:6">
      <c r="A1021" s="266">
        <v>2150105</v>
      </c>
      <c r="B1021" s="267" t="s">
        <v>881</v>
      </c>
      <c r="C1021" s="268">
        <v>0</v>
      </c>
      <c r="D1021" s="247"/>
      <c r="E1021" s="247"/>
      <c r="F1021" s="247">
        <f t="shared" si="15"/>
        <v>0</v>
      </c>
    </row>
    <row r="1022" s="101" customFormat="1" ht="25.05" customHeight="1" spans="1:6">
      <c r="A1022" s="266">
        <v>2150106</v>
      </c>
      <c r="B1022" s="267" t="s">
        <v>882</v>
      </c>
      <c r="C1022" s="268">
        <v>0</v>
      </c>
      <c r="D1022" s="247"/>
      <c r="E1022" s="247"/>
      <c r="F1022" s="247">
        <f t="shared" si="15"/>
        <v>0</v>
      </c>
    </row>
    <row r="1023" s="101" customFormat="1" ht="25.05" customHeight="1" spans="1:6">
      <c r="A1023" s="266">
        <v>2150107</v>
      </c>
      <c r="B1023" s="267" t="s">
        <v>883</v>
      </c>
      <c r="C1023" s="268">
        <v>0</v>
      </c>
      <c r="D1023" s="247"/>
      <c r="E1023" s="247"/>
      <c r="F1023" s="247">
        <f t="shared" si="15"/>
        <v>0</v>
      </c>
    </row>
    <row r="1024" s="101" customFormat="1" ht="25.05" customHeight="1" spans="1:6">
      <c r="A1024" s="266">
        <v>2150108</v>
      </c>
      <c r="B1024" s="267" t="s">
        <v>884</v>
      </c>
      <c r="C1024" s="268">
        <v>0</v>
      </c>
      <c r="D1024" s="247"/>
      <c r="E1024" s="247"/>
      <c r="F1024" s="247">
        <f t="shared" si="15"/>
        <v>0</v>
      </c>
    </row>
    <row r="1025" s="101" customFormat="1" ht="25.05" customHeight="1" spans="1:6">
      <c r="A1025" s="266">
        <v>2150199</v>
      </c>
      <c r="B1025" s="267" t="s">
        <v>885</v>
      </c>
      <c r="C1025" s="268">
        <v>0</v>
      </c>
      <c r="D1025" s="247"/>
      <c r="E1025" s="247"/>
      <c r="F1025" s="247">
        <f t="shared" si="15"/>
        <v>0</v>
      </c>
    </row>
    <row r="1026" s="101" customFormat="1" ht="25.05" customHeight="1" spans="1:6">
      <c r="A1026" s="266">
        <v>21502</v>
      </c>
      <c r="B1026" s="267" t="s">
        <v>886</v>
      </c>
      <c r="C1026" s="268">
        <v>0</v>
      </c>
      <c r="D1026" s="247"/>
      <c r="E1026" s="247"/>
      <c r="F1026" s="247">
        <f t="shared" si="15"/>
        <v>0</v>
      </c>
    </row>
    <row r="1027" s="101" customFormat="1" ht="25.05" customHeight="1" spans="1:6">
      <c r="A1027" s="266">
        <v>2150201</v>
      </c>
      <c r="B1027" s="267" t="s">
        <v>111</v>
      </c>
      <c r="C1027" s="268">
        <v>0</v>
      </c>
      <c r="D1027" s="247"/>
      <c r="E1027" s="247"/>
      <c r="F1027" s="247">
        <f t="shared" si="15"/>
        <v>0</v>
      </c>
    </row>
    <row r="1028" s="101" customFormat="1" ht="25.05" customHeight="1" spans="1:6">
      <c r="A1028" s="266">
        <v>2150202</v>
      </c>
      <c r="B1028" s="267" t="s">
        <v>112</v>
      </c>
      <c r="C1028" s="268">
        <v>0</v>
      </c>
      <c r="D1028" s="247"/>
      <c r="E1028" s="247"/>
      <c r="F1028" s="247">
        <f t="shared" si="15"/>
        <v>0</v>
      </c>
    </row>
    <row r="1029" s="101" customFormat="1" ht="25.05" customHeight="1" spans="1:6">
      <c r="A1029" s="266">
        <v>2150203</v>
      </c>
      <c r="B1029" s="267" t="s">
        <v>113</v>
      </c>
      <c r="C1029" s="268">
        <v>0</v>
      </c>
      <c r="D1029" s="247"/>
      <c r="E1029" s="247"/>
      <c r="F1029" s="247">
        <f t="shared" si="15"/>
        <v>0</v>
      </c>
    </row>
    <row r="1030" s="101" customFormat="1" ht="25.05" customHeight="1" spans="1:6">
      <c r="A1030" s="266">
        <v>2150204</v>
      </c>
      <c r="B1030" s="267" t="s">
        <v>887</v>
      </c>
      <c r="C1030" s="268">
        <v>0</v>
      </c>
      <c r="D1030" s="247"/>
      <c r="E1030" s="247"/>
      <c r="F1030" s="247">
        <f t="shared" si="15"/>
        <v>0</v>
      </c>
    </row>
    <row r="1031" s="101" customFormat="1" ht="25.05" customHeight="1" spans="1:6">
      <c r="A1031" s="266">
        <v>2150205</v>
      </c>
      <c r="B1031" s="267" t="s">
        <v>888</v>
      </c>
      <c r="C1031" s="268">
        <v>0</v>
      </c>
      <c r="D1031" s="247"/>
      <c r="E1031" s="247"/>
      <c r="F1031" s="247">
        <f t="shared" ref="F1031:F1094" si="16">C1031+D1031+E1031</f>
        <v>0</v>
      </c>
    </row>
    <row r="1032" s="101" customFormat="1" ht="25.05" customHeight="1" spans="1:6">
      <c r="A1032" s="266">
        <v>2150206</v>
      </c>
      <c r="B1032" s="267" t="s">
        <v>889</v>
      </c>
      <c r="C1032" s="268">
        <v>0</v>
      </c>
      <c r="D1032" s="247"/>
      <c r="E1032" s="247"/>
      <c r="F1032" s="247">
        <f t="shared" si="16"/>
        <v>0</v>
      </c>
    </row>
    <row r="1033" s="101" customFormat="1" ht="25.05" customHeight="1" spans="1:6">
      <c r="A1033" s="266">
        <v>2150207</v>
      </c>
      <c r="B1033" s="267" t="s">
        <v>890</v>
      </c>
      <c r="C1033" s="268">
        <v>0</v>
      </c>
      <c r="D1033" s="247"/>
      <c r="E1033" s="247"/>
      <c r="F1033" s="247">
        <f t="shared" si="16"/>
        <v>0</v>
      </c>
    </row>
    <row r="1034" s="101" customFormat="1" ht="25.05" customHeight="1" spans="1:6">
      <c r="A1034" s="266">
        <v>2150208</v>
      </c>
      <c r="B1034" s="267" t="s">
        <v>891</v>
      </c>
      <c r="C1034" s="268">
        <v>0</v>
      </c>
      <c r="D1034" s="247"/>
      <c r="E1034" s="247"/>
      <c r="F1034" s="247">
        <f t="shared" si="16"/>
        <v>0</v>
      </c>
    </row>
    <row r="1035" s="101" customFormat="1" ht="25.05" customHeight="1" spans="1:6">
      <c r="A1035" s="266">
        <v>2150209</v>
      </c>
      <c r="B1035" s="267" t="s">
        <v>892</v>
      </c>
      <c r="C1035" s="268">
        <v>0</v>
      </c>
      <c r="D1035" s="247"/>
      <c r="E1035" s="247"/>
      <c r="F1035" s="247">
        <f t="shared" si="16"/>
        <v>0</v>
      </c>
    </row>
    <row r="1036" s="101" customFormat="1" ht="25.05" customHeight="1" spans="1:6">
      <c r="A1036" s="266">
        <v>2150210</v>
      </c>
      <c r="B1036" s="267" t="s">
        <v>893</v>
      </c>
      <c r="C1036" s="268">
        <v>0</v>
      </c>
      <c r="D1036" s="247"/>
      <c r="E1036" s="247"/>
      <c r="F1036" s="247">
        <f t="shared" si="16"/>
        <v>0</v>
      </c>
    </row>
    <row r="1037" s="101" customFormat="1" ht="25.05" customHeight="1" spans="1:6">
      <c r="A1037" s="266">
        <v>2150212</v>
      </c>
      <c r="B1037" s="267" t="s">
        <v>894</v>
      </c>
      <c r="C1037" s="268">
        <v>0</v>
      </c>
      <c r="D1037" s="247"/>
      <c r="E1037" s="247"/>
      <c r="F1037" s="247">
        <f t="shared" si="16"/>
        <v>0</v>
      </c>
    </row>
    <row r="1038" s="101" customFormat="1" ht="25.05" customHeight="1" spans="1:6">
      <c r="A1038" s="266">
        <v>2150213</v>
      </c>
      <c r="B1038" s="267" t="s">
        <v>895</v>
      </c>
      <c r="C1038" s="268">
        <v>0</v>
      </c>
      <c r="D1038" s="247"/>
      <c r="E1038" s="247"/>
      <c r="F1038" s="247">
        <f t="shared" si="16"/>
        <v>0</v>
      </c>
    </row>
    <row r="1039" s="101" customFormat="1" ht="25.05" customHeight="1" spans="1:6">
      <c r="A1039" s="266">
        <v>2150214</v>
      </c>
      <c r="B1039" s="267" t="s">
        <v>896</v>
      </c>
      <c r="C1039" s="268">
        <v>0</v>
      </c>
      <c r="D1039" s="247"/>
      <c r="E1039" s="247"/>
      <c r="F1039" s="247">
        <f t="shared" si="16"/>
        <v>0</v>
      </c>
    </row>
    <row r="1040" s="101" customFormat="1" ht="25.05" customHeight="1" spans="1:6">
      <c r="A1040" s="266">
        <v>2150215</v>
      </c>
      <c r="B1040" s="267" t="s">
        <v>897</v>
      </c>
      <c r="C1040" s="268">
        <v>0</v>
      </c>
      <c r="D1040" s="247"/>
      <c r="E1040" s="247"/>
      <c r="F1040" s="247">
        <f t="shared" si="16"/>
        <v>0</v>
      </c>
    </row>
    <row r="1041" s="101" customFormat="1" ht="25.05" customHeight="1" spans="1:6">
      <c r="A1041" s="266">
        <v>2150299</v>
      </c>
      <c r="B1041" s="267" t="s">
        <v>898</v>
      </c>
      <c r="C1041" s="268">
        <v>0</v>
      </c>
      <c r="D1041" s="247"/>
      <c r="E1041" s="247"/>
      <c r="F1041" s="247">
        <f t="shared" si="16"/>
        <v>0</v>
      </c>
    </row>
    <row r="1042" s="101" customFormat="1" ht="25.05" customHeight="1" spans="1:6">
      <c r="A1042" s="266">
        <v>21503</v>
      </c>
      <c r="B1042" s="267" t="s">
        <v>899</v>
      </c>
      <c r="C1042" s="268">
        <v>0</v>
      </c>
      <c r="D1042" s="247"/>
      <c r="E1042" s="247"/>
      <c r="F1042" s="247">
        <f t="shared" si="16"/>
        <v>0</v>
      </c>
    </row>
    <row r="1043" s="101" customFormat="1" ht="25.05" customHeight="1" spans="1:6">
      <c r="A1043" s="266">
        <v>2150301</v>
      </c>
      <c r="B1043" s="267" t="s">
        <v>111</v>
      </c>
      <c r="C1043" s="268">
        <v>0</v>
      </c>
      <c r="D1043" s="247"/>
      <c r="E1043" s="247"/>
      <c r="F1043" s="247">
        <f t="shared" si="16"/>
        <v>0</v>
      </c>
    </row>
    <row r="1044" s="101" customFormat="1" ht="25.05" customHeight="1" spans="1:6">
      <c r="A1044" s="266">
        <v>2150302</v>
      </c>
      <c r="B1044" s="267" t="s">
        <v>112</v>
      </c>
      <c r="C1044" s="268">
        <v>0</v>
      </c>
      <c r="D1044" s="247"/>
      <c r="E1044" s="247"/>
      <c r="F1044" s="247">
        <f t="shared" si="16"/>
        <v>0</v>
      </c>
    </row>
    <row r="1045" s="101" customFormat="1" ht="25.05" customHeight="1" spans="1:6">
      <c r="A1045" s="266">
        <v>2150303</v>
      </c>
      <c r="B1045" s="267" t="s">
        <v>113</v>
      </c>
      <c r="C1045" s="268">
        <v>0</v>
      </c>
      <c r="D1045" s="247"/>
      <c r="E1045" s="247"/>
      <c r="F1045" s="247">
        <f t="shared" si="16"/>
        <v>0</v>
      </c>
    </row>
    <row r="1046" s="101" customFormat="1" ht="25.05" customHeight="1" spans="1:6">
      <c r="A1046" s="266">
        <v>2150399</v>
      </c>
      <c r="B1046" s="267" t="s">
        <v>900</v>
      </c>
      <c r="C1046" s="268">
        <v>0</v>
      </c>
      <c r="D1046" s="247"/>
      <c r="E1046" s="247"/>
      <c r="F1046" s="247">
        <f t="shared" si="16"/>
        <v>0</v>
      </c>
    </row>
    <row r="1047" s="101" customFormat="1" ht="25.05" customHeight="1" spans="1:6">
      <c r="A1047" s="266">
        <v>21505</v>
      </c>
      <c r="B1047" s="267" t="s">
        <v>901</v>
      </c>
      <c r="C1047" s="268">
        <v>380.3077</v>
      </c>
      <c r="D1047" s="247"/>
      <c r="E1047" s="247"/>
      <c r="F1047" s="247">
        <f t="shared" si="16"/>
        <v>380.3077</v>
      </c>
    </row>
    <row r="1048" s="101" customFormat="1" ht="25.05" customHeight="1" spans="1:6">
      <c r="A1048" s="266">
        <v>2150501</v>
      </c>
      <c r="B1048" s="267" t="s">
        <v>111</v>
      </c>
      <c r="C1048" s="268">
        <v>380.3077</v>
      </c>
      <c r="D1048" s="247"/>
      <c r="E1048" s="247"/>
      <c r="F1048" s="247">
        <f t="shared" si="16"/>
        <v>380.3077</v>
      </c>
    </row>
    <row r="1049" s="101" customFormat="1" ht="25.05" customHeight="1" spans="1:6">
      <c r="A1049" s="266">
        <v>2150502</v>
      </c>
      <c r="B1049" s="267" t="s">
        <v>112</v>
      </c>
      <c r="C1049" s="268">
        <v>0</v>
      </c>
      <c r="D1049" s="247"/>
      <c r="E1049" s="247"/>
      <c r="F1049" s="247">
        <f t="shared" si="16"/>
        <v>0</v>
      </c>
    </row>
    <row r="1050" s="101" customFormat="1" ht="25.05" customHeight="1" spans="1:6">
      <c r="A1050" s="266">
        <v>2150503</v>
      </c>
      <c r="B1050" s="267" t="s">
        <v>113</v>
      </c>
      <c r="C1050" s="268">
        <v>0</v>
      </c>
      <c r="D1050" s="247"/>
      <c r="E1050" s="247"/>
      <c r="F1050" s="247">
        <f t="shared" si="16"/>
        <v>0</v>
      </c>
    </row>
    <row r="1051" s="101" customFormat="1" ht="25.05" customHeight="1" spans="1:6">
      <c r="A1051" s="266">
        <v>2150505</v>
      </c>
      <c r="B1051" s="267" t="s">
        <v>902</v>
      </c>
      <c r="C1051" s="268">
        <v>0</v>
      </c>
      <c r="D1051" s="247"/>
      <c r="E1051" s="247"/>
      <c r="F1051" s="247">
        <f t="shared" si="16"/>
        <v>0</v>
      </c>
    </row>
    <row r="1052" s="101" customFormat="1" ht="25.05" customHeight="1" spans="1:6">
      <c r="A1052" s="266">
        <v>2150507</v>
      </c>
      <c r="B1052" s="267" t="s">
        <v>903</v>
      </c>
      <c r="C1052" s="268">
        <v>0</v>
      </c>
      <c r="D1052" s="247"/>
      <c r="E1052" s="247"/>
      <c r="F1052" s="247">
        <f t="shared" si="16"/>
        <v>0</v>
      </c>
    </row>
    <row r="1053" s="101" customFormat="1" ht="25.05" customHeight="1" spans="1:6">
      <c r="A1053" s="266">
        <v>2150508</v>
      </c>
      <c r="B1053" s="267" t="s">
        <v>904</v>
      </c>
      <c r="C1053" s="268">
        <v>0</v>
      </c>
      <c r="D1053" s="247"/>
      <c r="E1053" s="247"/>
      <c r="F1053" s="247">
        <f t="shared" si="16"/>
        <v>0</v>
      </c>
    </row>
    <row r="1054" s="101" customFormat="1" ht="25.05" customHeight="1" spans="1:6">
      <c r="A1054" s="266">
        <v>2150516</v>
      </c>
      <c r="B1054" s="267" t="s">
        <v>905</v>
      </c>
      <c r="C1054" s="268">
        <v>0</v>
      </c>
      <c r="D1054" s="247"/>
      <c r="E1054" s="247"/>
      <c r="F1054" s="247">
        <f t="shared" si="16"/>
        <v>0</v>
      </c>
    </row>
    <row r="1055" s="101" customFormat="1" ht="25.05" customHeight="1" spans="1:6">
      <c r="A1055" s="266">
        <v>2150517</v>
      </c>
      <c r="B1055" s="267" t="s">
        <v>906</v>
      </c>
      <c r="C1055" s="268">
        <v>0</v>
      </c>
      <c r="D1055" s="247"/>
      <c r="E1055" s="247"/>
      <c r="F1055" s="247">
        <f t="shared" si="16"/>
        <v>0</v>
      </c>
    </row>
    <row r="1056" s="101" customFormat="1" ht="25.05" customHeight="1" spans="1:6">
      <c r="A1056" s="266">
        <v>2150550</v>
      </c>
      <c r="B1056" s="267" t="s">
        <v>120</v>
      </c>
      <c r="C1056" s="268">
        <v>0</v>
      </c>
      <c r="D1056" s="247"/>
      <c r="E1056" s="247"/>
      <c r="F1056" s="247">
        <f t="shared" si="16"/>
        <v>0</v>
      </c>
    </row>
    <row r="1057" s="101" customFormat="1" ht="25.05" customHeight="1" spans="1:6">
      <c r="A1057" s="266">
        <v>2150599</v>
      </c>
      <c r="B1057" s="267" t="s">
        <v>907</v>
      </c>
      <c r="C1057" s="268">
        <v>0</v>
      </c>
      <c r="D1057" s="247"/>
      <c r="E1057" s="247"/>
      <c r="F1057" s="247">
        <f t="shared" si="16"/>
        <v>0</v>
      </c>
    </row>
    <row r="1058" s="101" customFormat="1" ht="25.05" customHeight="1" spans="1:6">
      <c r="A1058" s="266">
        <v>21507</v>
      </c>
      <c r="B1058" s="267" t="s">
        <v>908</v>
      </c>
      <c r="C1058" s="268">
        <v>0</v>
      </c>
      <c r="D1058" s="247"/>
      <c r="E1058" s="247"/>
      <c r="F1058" s="247">
        <f t="shared" si="16"/>
        <v>0</v>
      </c>
    </row>
    <row r="1059" s="101" customFormat="1" ht="25.05" customHeight="1" spans="1:6">
      <c r="A1059" s="266">
        <v>2150701</v>
      </c>
      <c r="B1059" s="267" t="s">
        <v>111</v>
      </c>
      <c r="C1059" s="268">
        <v>0</v>
      </c>
      <c r="D1059" s="247"/>
      <c r="E1059" s="247"/>
      <c r="F1059" s="247">
        <f t="shared" si="16"/>
        <v>0</v>
      </c>
    </row>
    <row r="1060" s="101" customFormat="1" ht="25.05" customHeight="1" spans="1:6">
      <c r="A1060" s="266">
        <v>2150702</v>
      </c>
      <c r="B1060" s="267" t="s">
        <v>112</v>
      </c>
      <c r="C1060" s="268">
        <v>0</v>
      </c>
      <c r="D1060" s="247"/>
      <c r="E1060" s="247"/>
      <c r="F1060" s="247">
        <f t="shared" si="16"/>
        <v>0</v>
      </c>
    </row>
    <row r="1061" s="101" customFormat="1" ht="25.05" customHeight="1" spans="1:6">
      <c r="A1061" s="266">
        <v>2150703</v>
      </c>
      <c r="B1061" s="267" t="s">
        <v>113</v>
      </c>
      <c r="C1061" s="268">
        <v>0</v>
      </c>
      <c r="D1061" s="247"/>
      <c r="E1061" s="247"/>
      <c r="F1061" s="247">
        <f t="shared" si="16"/>
        <v>0</v>
      </c>
    </row>
    <row r="1062" s="101" customFormat="1" ht="25.05" customHeight="1" spans="1:6">
      <c r="A1062" s="266">
        <v>2150704</v>
      </c>
      <c r="B1062" s="267" t="s">
        <v>909</v>
      </c>
      <c r="C1062" s="268">
        <v>0</v>
      </c>
      <c r="D1062" s="247"/>
      <c r="E1062" s="247"/>
      <c r="F1062" s="247">
        <f t="shared" si="16"/>
        <v>0</v>
      </c>
    </row>
    <row r="1063" s="101" customFormat="1" ht="25.05" customHeight="1" spans="1:6">
      <c r="A1063" s="266">
        <v>2150705</v>
      </c>
      <c r="B1063" s="267" t="s">
        <v>910</v>
      </c>
      <c r="C1063" s="268">
        <v>0</v>
      </c>
      <c r="D1063" s="247"/>
      <c r="E1063" s="247"/>
      <c r="F1063" s="247">
        <f t="shared" si="16"/>
        <v>0</v>
      </c>
    </row>
    <row r="1064" s="101" customFormat="1" ht="25.05" customHeight="1" spans="1:6">
      <c r="A1064" s="266">
        <v>2150799</v>
      </c>
      <c r="B1064" s="267" t="s">
        <v>911</v>
      </c>
      <c r="C1064" s="268">
        <v>0</v>
      </c>
      <c r="D1064" s="247"/>
      <c r="E1064" s="247"/>
      <c r="F1064" s="247">
        <f t="shared" si="16"/>
        <v>0</v>
      </c>
    </row>
    <row r="1065" s="101" customFormat="1" ht="25.05" customHeight="1" spans="1:6">
      <c r="A1065" s="266">
        <v>21508</v>
      </c>
      <c r="B1065" s="267" t="s">
        <v>912</v>
      </c>
      <c r="C1065" s="268">
        <v>627.9038</v>
      </c>
      <c r="D1065" s="247"/>
      <c r="E1065" s="247"/>
      <c r="F1065" s="247">
        <f t="shared" si="16"/>
        <v>627.9038</v>
      </c>
    </row>
    <row r="1066" s="101" customFormat="1" ht="25.05" customHeight="1" spans="1:6">
      <c r="A1066" s="266">
        <v>2150801</v>
      </c>
      <c r="B1066" s="267" t="s">
        <v>111</v>
      </c>
      <c r="C1066" s="268">
        <v>627.9038</v>
      </c>
      <c r="D1066" s="247"/>
      <c r="E1066" s="247"/>
      <c r="F1066" s="247">
        <f t="shared" si="16"/>
        <v>627.9038</v>
      </c>
    </row>
    <row r="1067" s="101" customFormat="1" ht="25.05" customHeight="1" spans="1:6">
      <c r="A1067" s="266">
        <v>2150802</v>
      </c>
      <c r="B1067" s="267" t="s">
        <v>112</v>
      </c>
      <c r="C1067" s="268">
        <v>0</v>
      </c>
      <c r="D1067" s="247"/>
      <c r="E1067" s="247"/>
      <c r="F1067" s="247">
        <f t="shared" si="16"/>
        <v>0</v>
      </c>
    </row>
    <row r="1068" s="101" customFormat="1" ht="25.05" customHeight="1" spans="1:6">
      <c r="A1068" s="266">
        <v>2150803</v>
      </c>
      <c r="B1068" s="267" t="s">
        <v>113</v>
      </c>
      <c r="C1068" s="268">
        <v>0</v>
      </c>
      <c r="D1068" s="247"/>
      <c r="E1068" s="247"/>
      <c r="F1068" s="247">
        <f t="shared" si="16"/>
        <v>0</v>
      </c>
    </row>
    <row r="1069" s="101" customFormat="1" ht="25.05" customHeight="1" spans="1:6">
      <c r="A1069" s="266">
        <v>2150804</v>
      </c>
      <c r="B1069" s="267" t="s">
        <v>913</v>
      </c>
      <c r="C1069" s="268">
        <v>0</v>
      </c>
      <c r="D1069" s="247"/>
      <c r="E1069" s="247"/>
      <c r="F1069" s="247">
        <f t="shared" si="16"/>
        <v>0</v>
      </c>
    </row>
    <row r="1070" s="101" customFormat="1" ht="25.05" customHeight="1" spans="1:6">
      <c r="A1070" s="266">
        <v>2150805</v>
      </c>
      <c r="B1070" s="267" t="s">
        <v>914</v>
      </c>
      <c r="C1070" s="268">
        <v>0</v>
      </c>
      <c r="D1070" s="247"/>
      <c r="E1070" s="247"/>
      <c r="F1070" s="247">
        <f t="shared" si="16"/>
        <v>0</v>
      </c>
    </row>
    <row r="1071" s="101" customFormat="1" ht="25.05" customHeight="1" spans="1:6">
      <c r="A1071" s="266">
        <v>2150806</v>
      </c>
      <c r="B1071" s="267" t="s">
        <v>915</v>
      </c>
      <c r="C1071" s="268">
        <v>0</v>
      </c>
      <c r="D1071" s="247"/>
      <c r="E1071" s="247"/>
      <c r="F1071" s="247">
        <f t="shared" si="16"/>
        <v>0</v>
      </c>
    </row>
    <row r="1072" s="101" customFormat="1" ht="25.05" customHeight="1" spans="1:6">
      <c r="A1072" s="266">
        <v>2150899</v>
      </c>
      <c r="B1072" s="267" t="s">
        <v>916</v>
      </c>
      <c r="C1072" s="268">
        <v>0</v>
      </c>
      <c r="D1072" s="247"/>
      <c r="E1072" s="247"/>
      <c r="F1072" s="247">
        <f t="shared" si="16"/>
        <v>0</v>
      </c>
    </row>
    <row r="1073" s="101" customFormat="1" ht="25.05" customHeight="1" spans="1:6">
      <c r="A1073" s="266">
        <v>21599</v>
      </c>
      <c r="B1073" s="267" t="s">
        <v>917</v>
      </c>
      <c r="C1073" s="268">
        <v>0</v>
      </c>
      <c r="D1073" s="247"/>
      <c r="E1073" s="247"/>
      <c r="F1073" s="247">
        <f t="shared" si="16"/>
        <v>0</v>
      </c>
    </row>
    <row r="1074" s="101" customFormat="1" ht="25.05" customHeight="1" spans="1:6">
      <c r="A1074" s="266">
        <v>2159901</v>
      </c>
      <c r="B1074" s="267" t="s">
        <v>918</v>
      </c>
      <c r="C1074" s="268">
        <v>0</v>
      </c>
      <c r="D1074" s="247"/>
      <c r="E1074" s="247"/>
      <c r="F1074" s="247">
        <f t="shared" si="16"/>
        <v>0</v>
      </c>
    </row>
    <row r="1075" s="101" customFormat="1" ht="25.05" customHeight="1" spans="1:6">
      <c r="A1075" s="266">
        <v>2159904</v>
      </c>
      <c r="B1075" s="267" t="s">
        <v>919</v>
      </c>
      <c r="C1075" s="268">
        <v>0</v>
      </c>
      <c r="D1075" s="247"/>
      <c r="E1075" s="247"/>
      <c r="F1075" s="247">
        <f t="shared" si="16"/>
        <v>0</v>
      </c>
    </row>
    <row r="1076" s="101" customFormat="1" ht="25.05" customHeight="1" spans="1:6">
      <c r="A1076" s="266">
        <v>2159905</v>
      </c>
      <c r="B1076" s="267" t="s">
        <v>920</v>
      </c>
      <c r="C1076" s="268">
        <v>0</v>
      </c>
      <c r="D1076" s="247"/>
      <c r="E1076" s="247"/>
      <c r="F1076" s="247">
        <f t="shared" si="16"/>
        <v>0</v>
      </c>
    </row>
    <row r="1077" s="101" customFormat="1" ht="25.05" customHeight="1" spans="1:6">
      <c r="A1077" s="266">
        <v>2159906</v>
      </c>
      <c r="B1077" s="267" t="s">
        <v>921</v>
      </c>
      <c r="C1077" s="268">
        <v>0</v>
      </c>
      <c r="D1077" s="247"/>
      <c r="E1077" s="247"/>
      <c r="F1077" s="247">
        <f t="shared" si="16"/>
        <v>0</v>
      </c>
    </row>
    <row r="1078" s="101" customFormat="1" ht="25.05" customHeight="1" spans="1:6">
      <c r="A1078" s="266">
        <v>2159999</v>
      </c>
      <c r="B1078" s="267" t="s">
        <v>922</v>
      </c>
      <c r="C1078" s="268">
        <v>0</v>
      </c>
      <c r="D1078" s="247"/>
      <c r="E1078" s="247"/>
      <c r="F1078" s="247">
        <f t="shared" si="16"/>
        <v>0</v>
      </c>
    </row>
    <row r="1079" s="101" customFormat="1" ht="25.05" customHeight="1" spans="1:6">
      <c r="A1079" s="266">
        <v>216</v>
      </c>
      <c r="B1079" s="267" t="s">
        <v>923</v>
      </c>
      <c r="C1079" s="268">
        <v>2865.7582</v>
      </c>
      <c r="D1079" s="247"/>
      <c r="E1079" s="247"/>
      <c r="F1079" s="247">
        <f t="shared" si="16"/>
        <v>2865.7582</v>
      </c>
    </row>
    <row r="1080" s="101" customFormat="1" ht="25.05" customHeight="1" spans="1:6">
      <c r="A1080" s="266">
        <v>21602</v>
      </c>
      <c r="B1080" s="267" t="s">
        <v>924</v>
      </c>
      <c r="C1080" s="268">
        <v>865.7582</v>
      </c>
      <c r="D1080" s="247"/>
      <c r="E1080" s="247"/>
      <c r="F1080" s="247">
        <f t="shared" si="16"/>
        <v>865.7582</v>
      </c>
    </row>
    <row r="1081" s="101" customFormat="1" ht="25.05" customHeight="1" spans="1:6">
      <c r="A1081" s="266">
        <v>2160201</v>
      </c>
      <c r="B1081" s="267" t="s">
        <v>111</v>
      </c>
      <c r="C1081" s="268">
        <v>313.236</v>
      </c>
      <c r="D1081" s="247"/>
      <c r="E1081" s="247"/>
      <c r="F1081" s="247">
        <f t="shared" si="16"/>
        <v>313.236</v>
      </c>
    </row>
    <row r="1082" s="101" customFormat="1" ht="25.05" customHeight="1" spans="1:6">
      <c r="A1082" s="266">
        <v>2160202</v>
      </c>
      <c r="B1082" s="267" t="s">
        <v>112</v>
      </c>
      <c r="C1082" s="268">
        <v>0</v>
      </c>
      <c r="D1082" s="247"/>
      <c r="E1082" s="247"/>
      <c r="F1082" s="247">
        <f t="shared" si="16"/>
        <v>0</v>
      </c>
    </row>
    <row r="1083" s="101" customFormat="1" ht="25.05" customHeight="1" spans="1:6">
      <c r="A1083" s="266">
        <v>2160203</v>
      </c>
      <c r="B1083" s="267" t="s">
        <v>113</v>
      </c>
      <c r="C1083" s="268">
        <v>0</v>
      </c>
      <c r="D1083" s="247"/>
      <c r="E1083" s="247"/>
      <c r="F1083" s="247">
        <f t="shared" si="16"/>
        <v>0</v>
      </c>
    </row>
    <row r="1084" s="101" customFormat="1" ht="25.05" customHeight="1" spans="1:6">
      <c r="A1084" s="266">
        <v>2160216</v>
      </c>
      <c r="B1084" s="267" t="s">
        <v>925</v>
      </c>
      <c r="C1084" s="268">
        <v>0</v>
      </c>
      <c r="D1084" s="247"/>
      <c r="E1084" s="247"/>
      <c r="F1084" s="247">
        <f t="shared" si="16"/>
        <v>0</v>
      </c>
    </row>
    <row r="1085" s="101" customFormat="1" ht="25.05" customHeight="1" spans="1:6">
      <c r="A1085" s="266">
        <v>2160217</v>
      </c>
      <c r="B1085" s="267" t="s">
        <v>926</v>
      </c>
      <c r="C1085" s="268">
        <v>432.2222</v>
      </c>
      <c r="D1085" s="247"/>
      <c r="E1085" s="247"/>
      <c r="F1085" s="247">
        <f t="shared" si="16"/>
        <v>432.2222</v>
      </c>
    </row>
    <row r="1086" s="101" customFormat="1" ht="25.05" customHeight="1" spans="1:6">
      <c r="A1086" s="266">
        <v>2160218</v>
      </c>
      <c r="B1086" s="267" t="s">
        <v>927</v>
      </c>
      <c r="C1086" s="268">
        <v>0</v>
      </c>
      <c r="D1086" s="247"/>
      <c r="E1086" s="247"/>
      <c r="F1086" s="247">
        <f t="shared" si="16"/>
        <v>0</v>
      </c>
    </row>
    <row r="1087" s="101" customFormat="1" ht="25.05" customHeight="1" spans="1:6">
      <c r="A1087" s="266">
        <v>2160219</v>
      </c>
      <c r="B1087" s="267" t="s">
        <v>928</v>
      </c>
      <c r="C1087" s="268">
        <v>0</v>
      </c>
      <c r="D1087" s="247"/>
      <c r="E1087" s="247"/>
      <c r="F1087" s="247">
        <f t="shared" si="16"/>
        <v>0</v>
      </c>
    </row>
    <row r="1088" s="101" customFormat="1" ht="25.05" customHeight="1" spans="1:6">
      <c r="A1088" s="266">
        <v>2160250</v>
      </c>
      <c r="B1088" s="267" t="s">
        <v>120</v>
      </c>
      <c r="C1088" s="268">
        <v>0</v>
      </c>
      <c r="D1088" s="247"/>
      <c r="E1088" s="247"/>
      <c r="F1088" s="247">
        <f t="shared" si="16"/>
        <v>0</v>
      </c>
    </row>
    <row r="1089" s="101" customFormat="1" ht="25.05" customHeight="1" spans="1:6">
      <c r="A1089" s="266">
        <v>2160299</v>
      </c>
      <c r="B1089" s="267" t="s">
        <v>929</v>
      </c>
      <c r="C1089" s="268">
        <v>120.3</v>
      </c>
      <c r="D1089" s="247"/>
      <c r="E1089" s="247"/>
      <c r="F1089" s="247">
        <f t="shared" si="16"/>
        <v>120.3</v>
      </c>
    </row>
    <row r="1090" s="101" customFormat="1" ht="25.05" customHeight="1" spans="1:6">
      <c r="A1090" s="266">
        <v>21606</v>
      </c>
      <c r="B1090" s="267" t="s">
        <v>930</v>
      </c>
      <c r="C1090" s="268">
        <v>0</v>
      </c>
      <c r="D1090" s="247"/>
      <c r="E1090" s="247"/>
      <c r="F1090" s="247">
        <f t="shared" si="16"/>
        <v>0</v>
      </c>
    </row>
    <row r="1091" s="101" customFormat="1" ht="25.05" customHeight="1" spans="1:6">
      <c r="A1091" s="266">
        <v>2160601</v>
      </c>
      <c r="B1091" s="267" t="s">
        <v>111</v>
      </c>
      <c r="C1091" s="268">
        <v>0</v>
      </c>
      <c r="D1091" s="247"/>
      <c r="E1091" s="247"/>
      <c r="F1091" s="247">
        <f t="shared" si="16"/>
        <v>0</v>
      </c>
    </row>
    <row r="1092" s="101" customFormat="1" ht="25.05" customHeight="1" spans="1:6">
      <c r="A1092" s="266">
        <v>2160602</v>
      </c>
      <c r="B1092" s="267" t="s">
        <v>112</v>
      </c>
      <c r="C1092" s="268">
        <v>0</v>
      </c>
      <c r="D1092" s="247"/>
      <c r="E1092" s="247"/>
      <c r="F1092" s="247">
        <f t="shared" si="16"/>
        <v>0</v>
      </c>
    </row>
    <row r="1093" s="101" customFormat="1" ht="25.05" customHeight="1" spans="1:6">
      <c r="A1093" s="266">
        <v>2160603</v>
      </c>
      <c r="B1093" s="267" t="s">
        <v>113</v>
      </c>
      <c r="C1093" s="268">
        <v>0</v>
      </c>
      <c r="D1093" s="247"/>
      <c r="E1093" s="247"/>
      <c r="F1093" s="247">
        <f t="shared" si="16"/>
        <v>0</v>
      </c>
    </row>
    <row r="1094" s="101" customFormat="1" ht="25.05" customHeight="1" spans="1:6">
      <c r="A1094" s="266">
        <v>2160607</v>
      </c>
      <c r="B1094" s="267" t="s">
        <v>931</v>
      </c>
      <c r="C1094" s="268">
        <v>0</v>
      </c>
      <c r="D1094" s="247"/>
      <c r="E1094" s="247"/>
      <c r="F1094" s="247">
        <f t="shared" si="16"/>
        <v>0</v>
      </c>
    </row>
    <row r="1095" s="101" customFormat="1" ht="25.05" customHeight="1" spans="1:6">
      <c r="A1095" s="266">
        <v>2160699</v>
      </c>
      <c r="B1095" s="267" t="s">
        <v>932</v>
      </c>
      <c r="C1095" s="268">
        <v>0</v>
      </c>
      <c r="D1095" s="247"/>
      <c r="E1095" s="247"/>
      <c r="F1095" s="247">
        <f t="shared" ref="F1095:F1158" si="17">C1095+D1095+E1095</f>
        <v>0</v>
      </c>
    </row>
    <row r="1096" s="101" customFormat="1" ht="25.05" customHeight="1" spans="1:6">
      <c r="A1096" s="266">
        <v>21699</v>
      </c>
      <c r="B1096" s="267" t="s">
        <v>933</v>
      </c>
      <c r="C1096" s="268">
        <v>2000</v>
      </c>
      <c r="D1096" s="247"/>
      <c r="E1096" s="247"/>
      <c r="F1096" s="247">
        <f t="shared" si="17"/>
        <v>2000</v>
      </c>
    </row>
    <row r="1097" s="101" customFormat="1" ht="25.05" customHeight="1" spans="1:6">
      <c r="A1097" s="266">
        <v>2169901</v>
      </c>
      <c r="B1097" s="267" t="s">
        <v>934</v>
      </c>
      <c r="C1097" s="268">
        <v>0</v>
      </c>
      <c r="D1097" s="247"/>
      <c r="E1097" s="247"/>
      <c r="F1097" s="247">
        <f t="shared" si="17"/>
        <v>0</v>
      </c>
    </row>
    <row r="1098" s="101" customFormat="1" ht="25.05" customHeight="1" spans="1:6">
      <c r="A1098" s="266">
        <v>2169999</v>
      </c>
      <c r="B1098" s="267" t="s">
        <v>935</v>
      </c>
      <c r="C1098" s="268">
        <v>2000</v>
      </c>
      <c r="D1098" s="247"/>
      <c r="E1098" s="247"/>
      <c r="F1098" s="247">
        <f t="shared" si="17"/>
        <v>2000</v>
      </c>
    </row>
    <row r="1099" s="101" customFormat="1" ht="25.05" customHeight="1" spans="1:6">
      <c r="A1099" s="266">
        <v>217</v>
      </c>
      <c r="B1099" s="267" t="s">
        <v>936</v>
      </c>
      <c r="C1099" s="268">
        <v>180</v>
      </c>
      <c r="D1099" s="247"/>
      <c r="E1099" s="247"/>
      <c r="F1099" s="247">
        <f t="shared" si="17"/>
        <v>180</v>
      </c>
    </row>
    <row r="1100" s="101" customFormat="1" ht="25.05" customHeight="1" spans="1:6">
      <c r="A1100" s="266">
        <v>21701</v>
      </c>
      <c r="B1100" s="267" t="s">
        <v>937</v>
      </c>
      <c r="C1100" s="268">
        <v>0</v>
      </c>
      <c r="D1100" s="247"/>
      <c r="E1100" s="247"/>
      <c r="F1100" s="247">
        <f t="shared" si="17"/>
        <v>0</v>
      </c>
    </row>
    <row r="1101" s="101" customFormat="1" ht="25.05" customHeight="1" spans="1:6">
      <c r="A1101" s="266">
        <v>2170101</v>
      </c>
      <c r="B1101" s="267" t="s">
        <v>111</v>
      </c>
      <c r="C1101" s="268">
        <v>0</v>
      </c>
      <c r="D1101" s="247"/>
      <c r="E1101" s="247"/>
      <c r="F1101" s="247">
        <f t="shared" si="17"/>
        <v>0</v>
      </c>
    </row>
    <row r="1102" s="101" customFormat="1" ht="25.05" customHeight="1" spans="1:6">
      <c r="A1102" s="266">
        <v>2170102</v>
      </c>
      <c r="B1102" s="267" t="s">
        <v>112</v>
      </c>
      <c r="C1102" s="268">
        <v>0</v>
      </c>
      <c r="D1102" s="247"/>
      <c r="E1102" s="247"/>
      <c r="F1102" s="247">
        <f t="shared" si="17"/>
        <v>0</v>
      </c>
    </row>
    <row r="1103" s="101" customFormat="1" ht="25.05" customHeight="1" spans="1:6">
      <c r="A1103" s="266">
        <v>2170103</v>
      </c>
      <c r="B1103" s="267" t="s">
        <v>113</v>
      </c>
      <c r="C1103" s="268">
        <v>0</v>
      </c>
      <c r="D1103" s="247"/>
      <c r="E1103" s="247"/>
      <c r="F1103" s="247">
        <f t="shared" si="17"/>
        <v>0</v>
      </c>
    </row>
    <row r="1104" s="101" customFormat="1" ht="25.05" customHeight="1" spans="1:6">
      <c r="A1104" s="266">
        <v>2170104</v>
      </c>
      <c r="B1104" s="267" t="s">
        <v>938</v>
      </c>
      <c r="C1104" s="268">
        <v>0</v>
      </c>
      <c r="D1104" s="247"/>
      <c r="E1104" s="247"/>
      <c r="F1104" s="247">
        <f t="shared" si="17"/>
        <v>0</v>
      </c>
    </row>
    <row r="1105" s="101" customFormat="1" ht="25.05" customHeight="1" spans="1:6">
      <c r="A1105" s="266">
        <v>2170150</v>
      </c>
      <c r="B1105" s="267" t="s">
        <v>120</v>
      </c>
      <c r="C1105" s="268">
        <v>0</v>
      </c>
      <c r="D1105" s="247"/>
      <c r="E1105" s="247"/>
      <c r="F1105" s="247">
        <f t="shared" si="17"/>
        <v>0</v>
      </c>
    </row>
    <row r="1106" s="101" customFormat="1" ht="25.05" customHeight="1" spans="1:6">
      <c r="A1106" s="266">
        <v>2170199</v>
      </c>
      <c r="B1106" s="267" t="s">
        <v>939</v>
      </c>
      <c r="C1106" s="268">
        <v>0</v>
      </c>
      <c r="D1106" s="247"/>
      <c r="E1106" s="247"/>
      <c r="F1106" s="247">
        <f t="shared" si="17"/>
        <v>0</v>
      </c>
    </row>
    <row r="1107" s="101" customFormat="1" ht="25.05" customHeight="1" spans="1:6">
      <c r="A1107" s="266">
        <v>21702</v>
      </c>
      <c r="B1107" s="267" t="s">
        <v>940</v>
      </c>
      <c r="C1107" s="268">
        <v>0</v>
      </c>
      <c r="D1107" s="247"/>
      <c r="E1107" s="247"/>
      <c r="F1107" s="247">
        <f t="shared" si="17"/>
        <v>0</v>
      </c>
    </row>
    <row r="1108" s="101" customFormat="1" ht="25.05" customHeight="1" spans="1:6">
      <c r="A1108" s="266">
        <v>2170201</v>
      </c>
      <c r="B1108" s="267" t="s">
        <v>941</v>
      </c>
      <c r="C1108" s="268">
        <v>0</v>
      </c>
      <c r="D1108" s="247"/>
      <c r="E1108" s="247"/>
      <c r="F1108" s="247">
        <f t="shared" si="17"/>
        <v>0</v>
      </c>
    </row>
    <row r="1109" s="101" customFormat="1" ht="25.05" customHeight="1" spans="1:6">
      <c r="A1109" s="266">
        <v>2170202</v>
      </c>
      <c r="B1109" s="267" t="s">
        <v>942</v>
      </c>
      <c r="C1109" s="268">
        <v>0</v>
      </c>
      <c r="D1109" s="247"/>
      <c r="E1109" s="247"/>
      <c r="F1109" s="247">
        <f t="shared" si="17"/>
        <v>0</v>
      </c>
    </row>
    <row r="1110" s="101" customFormat="1" ht="25.05" customHeight="1" spans="1:6">
      <c r="A1110" s="266">
        <v>2170203</v>
      </c>
      <c r="B1110" s="267" t="s">
        <v>943</v>
      </c>
      <c r="C1110" s="268">
        <v>0</v>
      </c>
      <c r="D1110" s="247"/>
      <c r="E1110" s="247"/>
      <c r="F1110" s="247">
        <f t="shared" si="17"/>
        <v>0</v>
      </c>
    </row>
    <row r="1111" s="101" customFormat="1" ht="25.05" customHeight="1" spans="1:6">
      <c r="A1111" s="266">
        <v>2170204</v>
      </c>
      <c r="B1111" s="267" t="s">
        <v>944</v>
      </c>
      <c r="C1111" s="268">
        <v>0</v>
      </c>
      <c r="D1111" s="247"/>
      <c r="E1111" s="247"/>
      <c r="F1111" s="247">
        <f t="shared" si="17"/>
        <v>0</v>
      </c>
    </row>
    <row r="1112" s="101" customFormat="1" ht="25.05" customHeight="1" spans="1:6">
      <c r="A1112" s="266">
        <v>2170205</v>
      </c>
      <c r="B1112" s="267" t="s">
        <v>945</v>
      </c>
      <c r="C1112" s="268">
        <v>0</v>
      </c>
      <c r="D1112" s="247"/>
      <c r="E1112" s="247"/>
      <c r="F1112" s="247">
        <f t="shared" si="17"/>
        <v>0</v>
      </c>
    </row>
    <row r="1113" s="101" customFormat="1" ht="25.05" customHeight="1" spans="1:6">
      <c r="A1113" s="266">
        <v>2170206</v>
      </c>
      <c r="B1113" s="267" t="s">
        <v>946</v>
      </c>
      <c r="C1113" s="268">
        <v>0</v>
      </c>
      <c r="D1113" s="247"/>
      <c r="E1113" s="247"/>
      <c r="F1113" s="247">
        <f t="shared" si="17"/>
        <v>0</v>
      </c>
    </row>
    <row r="1114" s="101" customFormat="1" ht="25.05" customHeight="1" spans="1:6">
      <c r="A1114" s="266">
        <v>2170207</v>
      </c>
      <c r="B1114" s="267" t="s">
        <v>947</v>
      </c>
      <c r="C1114" s="268">
        <v>0</v>
      </c>
      <c r="D1114" s="247"/>
      <c r="E1114" s="247"/>
      <c r="F1114" s="247">
        <f t="shared" si="17"/>
        <v>0</v>
      </c>
    </row>
    <row r="1115" s="101" customFormat="1" ht="25.05" customHeight="1" spans="1:6">
      <c r="A1115" s="266">
        <v>2170208</v>
      </c>
      <c r="B1115" s="267" t="s">
        <v>948</v>
      </c>
      <c r="C1115" s="268">
        <v>0</v>
      </c>
      <c r="D1115" s="247"/>
      <c r="E1115" s="247"/>
      <c r="F1115" s="247">
        <f t="shared" si="17"/>
        <v>0</v>
      </c>
    </row>
    <row r="1116" s="101" customFormat="1" ht="25.05" customHeight="1" spans="1:6">
      <c r="A1116" s="266">
        <v>2170299</v>
      </c>
      <c r="B1116" s="267" t="s">
        <v>949</v>
      </c>
      <c r="C1116" s="268">
        <v>0</v>
      </c>
      <c r="D1116" s="247"/>
      <c r="E1116" s="247"/>
      <c r="F1116" s="247">
        <f t="shared" si="17"/>
        <v>0</v>
      </c>
    </row>
    <row r="1117" s="101" customFormat="1" ht="25.05" customHeight="1" spans="1:6">
      <c r="A1117" s="266">
        <v>21703</v>
      </c>
      <c r="B1117" s="267" t="s">
        <v>950</v>
      </c>
      <c r="C1117" s="268">
        <v>0</v>
      </c>
      <c r="D1117" s="247"/>
      <c r="E1117" s="247"/>
      <c r="F1117" s="247">
        <f t="shared" si="17"/>
        <v>0</v>
      </c>
    </row>
    <row r="1118" s="101" customFormat="1" ht="25.05" customHeight="1" spans="1:6">
      <c r="A1118" s="266">
        <v>2170301</v>
      </c>
      <c r="B1118" s="267" t="s">
        <v>951</v>
      </c>
      <c r="C1118" s="268">
        <v>0</v>
      </c>
      <c r="D1118" s="247"/>
      <c r="E1118" s="247"/>
      <c r="F1118" s="247">
        <f t="shared" si="17"/>
        <v>0</v>
      </c>
    </row>
    <row r="1119" s="101" customFormat="1" ht="25.05" customHeight="1" spans="1:6">
      <c r="A1119" s="266">
        <v>2170302</v>
      </c>
      <c r="B1119" s="267" t="s">
        <v>952</v>
      </c>
      <c r="C1119" s="268">
        <v>0</v>
      </c>
      <c r="D1119" s="247"/>
      <c r="E1119" s="247"/>
      <c r="F1119" s="247">
        <f t="shared" si="17"/>
        <v>0</v>
      </c>
    </row>
    <row r="1120" s="101" customFormat="1" ht="25.05" customHeight="1" spans="1:6">
      <c r="A1120" s="266">
        <v>2170303</v>
      </c>
      <c r="B1120" s="267" t="s">
        <v>953</v>
      </c>
      <c r="C1120" s="268">
        <v>0</v>
      </c>
      <c r="D1120" s="247"/>
      <c r="E1120" s="247"/>
      <c r="F1120" s="247">
        <f t="shared" si="17"/>
        <v>0</v>
      </c>
    </row>
    <row r="1121" s="101" customFormat="1" ht="25.05" customHeight="1" spans="1:6">
      <c r="A1121" s="266">
        <v>2170304</v>
      </c>
      <c r="B1121" s="267" t="s">
        <v>954</v>
      </c>
      <c r="C1121" s="268">
        <v>0</v>
      </c>
      <c r="D1121" s="247"/>
      <c r="E1121" s="247"/>
      <c r="F1121" s="247">
        <f t="shared" si="17"/>
        <v>0</v>
      </c>
    </row>
    <row r="1122" s="101" customFormat="1" ht="25.05" customHeight="1" spans="1:6">
      <c r="A1122" s="266">
        <v>2170399</v>
      </c>
      <c r="B1122" s="267" t="s">
        <v>955</v>
      </c>
      <c r="C1122" s="268">
        <v>0</v>
      </c>
      <c r="D1122" s="247"/>
      <c r="E1122" s="247"/>
      <c r="F1122" s="247">
        <f t="shared" si="17"/>
        <v>0</v>
      </c>
    </row>
    <row r="1123" s="101" customFormat="1" ht="25.05" customHeight="1" spans="1:6">
      <c r="A1123" s="266">
        <v>21704</v>
      </c>
      <c r="B1123" s="267" t="s">
        <v>956</v>
      </c>
      <c r="C1123" s="268">
        <v>0</v>
      </c>
      <c r="D1123" s="247"/>
      <c r="E1123" s="247"/>
      <c r="F1123" s="247">
        <f t="shared" si="17"/>
        <v>0</v>
      </c>
    </row>
    <row r="1124" s="101" customFormat="1" ht="25.05" customHeight="1" spans="1:6">
      <c r="A1124" s="266">
        <v>2170401</v>
      </c>
      <c r="B1124" s="267" t="s">
        <v>957</v>
      </c>
      <c r="C1124" s="268">
        <v>0</v>
      </c>
      <c r="D1124" s="247"/>
      <c r="E1124" s="247"/>
      <c r="F1124" s="247">
        <f t="shared" si="17"/>
        <v>0</v>
      </c>
    </row>
    <row r="1125" s="101" customFormat="1" ht="25.05" customHeight="1" spans="1:6">
      <c r="A1125" s="266">
        <v>2170499</v>
      </c>
      <c r="B1125" s="267" t="s">
        <v>958</v>
      </c>
      <c r="C1125" s="268">
        <v>0</v>
      </c>
      <c r="D1125" s="247"/>
      <c r="E1125" s="247"/>
      <c r="F1125" s="247">
        <f t="shared" si="17"/>
        <v>0</v>
      </c>
    </row>
    <row r="1126" s="101" customFormat="1" ht="25.05" customHeight="1" spans="1:6">
      <c r="A1126" s="266">
        <v>21799</v>
      </c>
      <c r="B1126" s="267" t="s">
        <v>959</v>
      </c>
      <c r="C1126" s="268">
        <v>180</v>
      </c>
      <c r="D1126" s="247"/>
      <c r="E1126" s="247"/>
      <c r="F1126" s="247">
        <f t="shared" si="17"/>
        <v>180</v>
      </c>
    </row>
    <row r="1127" s="101" customFormat="1" ht="25.05" customHeight="1" spans="1:6">
      <c r="A1127" s="266">
        <v>2179902</v>
      </c>
      <c r="B1127" s="267" t="s">
        <v>960</v>
      </c>
      <c r="C1127" s="268">
        <v>0</v>
      </c>
      <c r="D1127" s="247"/>
      <c r="E1127" s="247"/>
      <c r="F1127" s="247">
        <f t="shared" si="17"/>
        <v>0</v>
      </c>
    </row>
    <row r="1128" s="101" customFormat="1" ht="25.05" customHeight="1" spans="1:6">
      <c r="A1128" s="266">
        <v>2179999</v>
      </c>
      <c r="B1128" s="267" t="s">
        <v>961</v>
      </c>
      <c r="C1128" s="268">
        <v>180</v>
      </c>
      <c r="D1128" s="247"/>
      <c r="E1128" s="247"/>
      <c r="F1128" s="247">
        <f t="shared" si="17"/>
        <v>180</v>
      </c>
    </row>
    <row r="1129" s="101" customFormat="1" ht="25.05" customHeight="1" spans="1:6">
      <c r="A1129" s="266">
        <v>219</v>
      </c>
      <c r="B1129" s="267" t="s">
        <v>962</v>
      </c>
      <c r="C1129" s="268">
        <v>0</v>
      </c>
      <c r="D1129" s="247"/>
      <c r="E1129" s="247"/>
      <c r="F1129" s="247">
        <f t="shared" si="17"/>
        <v>0</v>
      </c>
    </row>
    <row r="1130" s="101" customFormat="1" ht="25.05" customHeight="1" spans="1:6">
      <c r="A1130" s="266">
        <v>21901</v>
      </c>
      <c r="B1130" s="267" t="s">
        <v>963</v>
      </c>
      <c r="C1130" s="268">
        <v>0</v>
      </c>
      <c r="D1130" s="247"/>
      <c r="E1130" s="247"/>
      <c r="F1130" s="247">
        <f t="shared" si="17"/>
        <v>0</v>
      </c>
    </row>
    <row r="1131" s="101" customFormat="1" ht="25.05" customHeight="1" spans="1:6">
      <c r="A1131" s="266">
        <v>21902</v>
      </c>
      <c r="B1131" s="267" t="s">
        <v>964</v>
      </c>
      <c r="C1131" s="268">
        <v>0</v>
      </c>
      <c r="D1131" s="247"/>
      <c r="E1131" s="247"/>
      <c r="F1131" s="247">
        <f t="shared" si="17"/>
        <v>0</v>
      </c>
    </row>
    <row r="1132" s="101" customFormat="1" ht="25.05" customHeight="1" spans="1:6">
      <c r="A1132" s="266">
        <v>21903</v>
      </c>
      <c r="B1132" s="267" t="s">
        <v>965</v>
      </c>
      <c r="C1132" s="268">
        <v>0</v>
      </c>
      <c r="D1132" s="247"/>
      <c r="E1132" s="247"/>
      <c r="F1132" s="247">
        <f t="shared" si="17"/>
        <v>0</v>
      </c>
    </row>
    <row r="1133" s="101" customFormat="1" ht="25.05" customHeight="1" spans="1:6">
      <c r="A1133" s="266">
        <v>21904</v>
      </c>
      <c r="B1133" s="267" t="s">
        <v>966</v>
      </c>
      <c r="C1133" s="268">
        <v>0</v>
      </c>
      <c r="D1133" s="247"/>
      <c r="E1133" s="247"/>
      <c r="F1133" s="247">
        <f t="shared" si="17"/>
        <v>0</v>
      </c>
    </row>
    <row r="1134" s="101" customFormat="1" ht="25.05" customHeight="1" spans="1:6">
      <c r="A1134" s="266">
        <v>21905</v>
      </c>
      <c r="B1134" s="267" t="s">
        <v>967</v>
      </c>
      <c r="C1134" s="268">
        <v>0</v>
      </c>
      <c r="D1134" s="247"/>
      <c r="E1134" s="247"/>
      <c r="F1134" s="247">
        <f t="shared" si="17"/>
        <v>0</v>
      </c>
    </row>
    <row r="1135" s="101" customFormat="1" ht="25.05" customHeight="1" spans="1:6">
      <c r="A1135" s="266">
        <v>21906</v>
      </c>
      <c r="B1135" s="267" t="s">
        <v>743</v>
      </c>
      <c r="C1135" s="268">
        <v>0</v>
      </c>
      <c r="D1135" s="247"/>
      <c r="E1135" s="247"/>
      <c r="F1135" s="247">
        <f t="shared" si="17"/>
        <v>0</v>
      </c>
    </row>
    <row r="1136" s="101" customFormat="1" ht="25.05" customHeight="1" spans="1:6">
      <c r="A1136" s="266">
        <v>21907</v>
      </c>
      <c r="B1136" s="267" t="s">
        <v>968</v>
      </c>
      <c r="C1136" s="268">
        <v>0</v>
      </c>
      <c r="D1136" s="247"/>
      <c r="E1136" s="247"/>
      <c r="F1136" s="247">
        <f t="shared" si="17"/>
        <v>0</v>
      </c>
    </row>
    <row r="1137" s="101" customFormat="1" ht="25.05" customHeight="1" spans="1:6">
      <c r="A1137" s="266">
        <v>21908</v>
      </c>
      <c r="B1137" s="267" t="s">
        <v>969</v>
      </c>
      <c r="C1137" s="268">
        <v>0</v>
      </c>
      <c r="D1137" s="247"/>
      <c r="E1137" s="247"/>
      <c r="F1137" s="247">
        <f t="shared" si="17"/>
        <v>0</v>
      </c>
    </row>
    <row r="1138" s="101" customFormat="1" ht="25.05" customHeight="1" spans="1:6">
      <c r="A1138" s="266">
        <v>21999</v>
      </c>
      <c r="B1138" s="267" t="s">
        <v>970</v>
      </c>
      <c r="C1138" s="268">
        <v>0</v>
      </c>
      <c r="D1138" s="247"/>
      <c r="E1138" s="247"/>
      <c r="F1138" s="247">
        <f t="shared" si="17"/>
        <v>0</v>
      </c>
    </row>
    <row r="1139" s="101" customFormat="1" ht="25.05" customHeight="1" spans="1:6">
      <c r="A1139" s="266">
        <v>220</v>
      </c>
      <c r="B1139" s="267" t="s">
        <v>971</v>
      </c>
      <c r="C1139" s="268">
        <f>C1140+C1167+C1182</f>
        <v>11534.1818</v>
      </c>
      <c r="D1139" s="247"/>
      <c r="E1139" s="247"/>
      <c r="F1139" s="247">
        <f t="shared" si="17"/>
        <v>11534.1818</v>
      </c>
    </row>
    <row r="1140" s="101" customFormat="1" ht="25.05" customHeight="1" spans="1:6">
      <c r="A1140" s="266">
        <v>22001</v>
      </c>
      <c r="B1140" s="267" t="s">
        <v>972</v>
      </c>
      <c r="C1140" s="268">
        <f>SUM(C1141:C1166)</f>
        <v>11458.5027</v>
      </c>
      <c r="D1140" s="247"/>
      <c r="E1140" s="247"/>
      <c r="F1140" s="247">
        <f t="shared" si="17"/>
        <v>11458.5027</v>
      </c>
    </row>
    <row r="1141" s="101" customFormat="1" ht="25.05" customHeight="1" spans="1:6">
      <c r="A1141" s="266">
        <v>2200101</v>
      </c>
      <c r="B1141" s="267" t="s">
        <v>111</v>
      </c>
      <c r="C1141" s="268">
        <v>3208.5027</v>
      </c>
      <c r="D1141" s="247"/>
      <c r="E1141" s="247"/>
      <c r="F1141" s="247">
        <f t="shared" si="17"/>
        <v>3208.5027</v>
      </c>
    </row>
    <row r="1142" s="101" customFormat="1" ht="25.05" customHeight="1" spans="1:6">
      <c r="A1142" s="266">
        <v>2200102</v>
      </c>
      <c r="B1142" s="267" t="s">
        <v>112</v>
      </c>
      <c r="C1142" s="268">
        <v>0</v>
      </c>
      <c r="D1142" s="247"/>
      <c r="E1142" s="247"/>
      <c r="F1142" s="247">
        <f t="shared" si="17"/>
        <v>0</v>
      </c>
    </row>
    <row r="1143" s="101" customFormat="1" ht="25.05" customHeight="1" spans="1:6">
      <c r="A1143" s="266">
        <v>2200103</v>
      </c>
      <c r="B1143" s="267" t="s">
        <v>113</v>
      </c>
      <c r="C1143" s="268">
        <v>0</v>
      </c>
      <c r="D1143" s="247"/>
      <c r="E1143" s="247"/>
      <c r="F1143" s="247">
        <f t="shared" si="17"/>
        <v>0</v>
      </c>
    </row>
    <row r="1144" s="101" customFormat="1" ht="25.05" customHeight="1" spans="1:6">
      <c r="A1144" s="266">
        <v>2200104</v>
      </c>
      <c r="B1144" s="267" t="s">
        <v>973</v>
      </c>
      <c r="C1144" s="268">
        <v>250</v>
      </c>
      <c r="D1144" s="247"/>
      <c r="E1144" s="247"/>
      <c r="F1144" s="247">
        <f t="shared" si="17"/>
        <v>250</v>
      </c>
    </row>
    <row r="1145" s="101" customFormat="1" ht="25.05" customHeight="1" spans="1:6">
      <c r="A1145" s="266">
        <v>2200106</v>
      </c>
      <c r="B1145" s="267" t="s">
        <v>974</v>
      </c>
      <c r="C1145" s="268">
        <v>7000</v>
      </c>
      <c r="D1145" s="247"/>
      <c r="E1145" s="247"/>
      <c r="F1145" s="247">
        <f t="shared" si="17"/>
        <v>7000</v>
      </c>
    </row>
    <row r="1146" s="101" customFormat="1" ht="25.05" customHeight="1" spans="1:6">
      <c r="A1146" s="266">
        <v>2200107</v>
      </c>
      <c r="B1146" s="267" t="s">
        <v>975</v>
      </c>
      <c r="C1146" s="268">
        <v>0</v>
      </c>
      <c r="D1146" s="247"/>
      <c r="E1146" s="247"/>
      <c r="F1146" s="247">
        <f t="shared" si="17"/>
        <v>0</v>
      </c>
    </row>
    <row r="1147" s="101" customFormat="1" ht="25.05" customHeight="1" spans="1:6">
      <c r="A1147" s="266">
        <v>2200108</v>
      </c>
      <c r="B1147" s="267" t="s">
        <v>976</v>
      </c>
      <c r="C1147" s="268">
        <v>0</v>
      </c>
      <c r="D1147" s="247"/>
      <c r="E1147" s="247"/>
      <c r="F1147" s="247">
        <f t="shared" si="17"/>
        <v>0</v>
      </c>
    </row>
    <row r="1148" s="101" customFormat="1" ht="25.05" customHeight="1" spans="1:6">
      <c r="A1148" s="266">
        <v>2200109</v>
      </c>
      <c r="B1148" s="267" t="s">
        <v>977</v>
      </c>
      <c r="C1148" s="268">
        <v>0</v>
      </c>
      <c r="D1148" s="247"/>
      <c r="E1148" s="247"/>
      <c r="F1148" s="247">
        <f t="shared" si="17"/>
        <v>0</v>
      </c>
    </row>
    <row r="1149" s="101" customFormat="1" ht="25.05" customHeight="1" spans="1:6">
      <c r="A1149" s="266">
        <v>2200112</v>
      </c>
      <c r="B1149" s="267" t="s">
        <v>978</v>
      </c>
      <c r="C1149" s="268">
        <v>0</v>
      </c>
      <c r="D1149" s="247"/>
      <c r="E1149" s="247"/>
      <c r="F1149" s="247">
        <f t="shared" si="17"/>
        <v>0</v>
      </c>
    </row>
    <row r="1150" s="101" customFormat="1" ht="25.05" customHeight="1" spans="1:6">
      <c r="A1150" s="266">
        <v>2200113</v>
      </c>
      <c r="B1150" s="267" t="s">
        <v>979</v>
      </c>
      <c r="C1150" s="268">
        <v>0</v>
      </c>
      <c r="D1150" s="247"/>
      <c r="E1150" s="247"/>
      <c r="F1150" s="247">
        <f t="shared" si="17"/>
        <v>0</v>
      </c>
    </row>
    <row r="1151" s="101" customFormat="1" ht="25.05" customHeight="1" spans="1:6">
      <c r="A1151" s="266">
        <v>2200114</v>
      </c>
      <c r="B1151" s="267" t="s">
        <v>980</v>
      </c>
      <c r="C1151" s="268">
        <v>0</v>
      </c>
      <c r="D1151" s="247"/>
      <c r="E1151" s="247"/>
      <c r="F1151" s="247">
        <f t="shared" si="17"/>
        <v>0</v>
      </c>
    </row>
    <row r="1152" s="101" customFormat="1" ht="25.05" customHeight="1" spans="1:6">
      <c r="A1152" s="266">
        <v>2200115</v>
      </c>
      <c r="B1152" s="267" t="s">
        <v>981</v>
      </c>
      <c r="C1152" s="268">
        <v>0</v>
      </c>
      <c r="D1152" s="247"/>
      <c r="E1152" s="247"/>
      <c r="F1152" s="247">
        <f t="shared" si="17"/>
        <v>0</v>
      </c>
    </row>
    <row r="1153" s="101" customFormat="1" ht="25.05" customHeight="1" spans="1:6">
      <c r="A1153" s="266">
        <v>2200116</v>
      </c>
      <c r="B1153" s="267" t="s">
        <v>982</v>
      </c>
      <c r="C1153" s="268">
        <v>0</v>
      </c>
      <c r="D1153" s="247"/>
      <c r="E1153" s="247"/>
      <c r="F1153" s="247">
        <f t="shared" si="17"/>
        <v>0</v>
      </c>
    </row>
    <row r="1154" s="101" customFormat="1" ht="25.05" customHeight="1" spans="1:6">
      <c r="A1154" s="266">
        <v>2200119</v>
      </c>
      <c r="B1154" s="267" t="s">
        <v>983</v>
      </c>
      <c r="C1154" s="268">
        <v>0</v>
      </c>
      <c r="D1154" s="247"/>
      <c r="E1154" s="247"/>
      <c r="F1154" s="247">
        <f t="shared" si="17"/>
        <v>0</v>
      </c>
    </row>
    <row r="1155" s="101" customFormat="1" ht="25.05" customHeight="1" spans="1:6">
      <c r="A1155" s="266">
        <v>2200120</v>
      </c>
      <c r="B1155" s="267" t="s">
        <v>984</v>
      </c>
      <c r="C1155" s="268">
        <v>0</v>
      </c>
      <c r="D1155" s="247"/>
      <c r="E1155" s="247"/>
      <c r="F1155" s="247">
        <f t="shared" si="17"/>
        <v>0</v>
      </c>
    </row>
    <row r="1156" s="101" customFormat="1" ht="25.05" customHeight="1" spans="1:6">
      <c r="A1156" s="266">
        <v>2200121</v>
      </c>
      <c r="B1156" s="267" t="s">
        <v>985</v>
      </c>
      <c r="C1156" s="268">
        <v>0</v>
      </c>
      <c r="D1156" s="247"/>
      <c r="E1156" s="247"/>
      <c r="F1156" s="247">
        <f t="shared" si="17"/>
        <v>0</v>
      </c>
    </row>
    <row r="1157" s="101" customFormat="1" ht="25.05" customHeight="1" spans="1:6">
      <c r="A1157" s="266">
        <v>2200122</v>
      </c>
      <c r="B1157" s="267" t="s">
        <v>986</v>
      </c>
      <c r="C1157" s="268">
        <v>0</v>
      </c>
      <c r="D1157" s="247"/>
      <c r="E1157" s="247"/>
      <c r="F1157" s="247">
        <f t="shared" si="17"/>
        <v>0</v>
      </c>
    </row>
    <row r="1158" s="101" customFormat="1" ht="25.05" customHeight="1" spans="1:6">
      <c r="A1158" s="266">
        <v>2200123</v>
      </c>
      <c r="B1158" s="267" t="s">
        <v>987</v>
      </c>
      <c r="C1158" s="268">
        <v>0</v>
      </c>
      <c r="D1158" s="247"/>
      <c r="E1158" s="247"/>
      <c r="F1158" s="247">
        <f t="shared" si="17"/>
        <v>0</v>
      </c>
    </row>
    <row r="1159" s="101" customFormat="1" ht="25.05" customHeight="1" spans="1:6">
      <c r="A1159" s="266">
        <v>2200124</v>
      </c>
      <c r="B1159" s="267" t="s">
        <v>988</v>
      </c>
      <c r="C1159" s="268">
        <v>0</v>
      </c>
      <c r="D1159" s="247"/>
      <c r="E1159" s="247"/>
      <c r="F1159" s="247">
        <f t="shared" ref="F1159:F1222" si="18">C1159+D1159+E1159</f>
        <v>0</v>
      </c>
    </row>
    <row r="1160" s="101" customFormat="1" ht="25.05" customHeight="1" spans="1:6">
      <c r="A1160" s="266">
        <v>2200125</v>
      </c>
      <c r="B1160" s="267" t="s">
        <v>989</v>
      </c>
      <c r="C1160" s="268">
        <v>0</v>
      </c>
      <c r="D1160" s="247"/>
      <c r="E1160" s="247"/>
      <c r="F1160" s="247">
        <f t="shared" si="18"/>
        <v>0</v>
      </c>
    </row>
    <row r="1161" s="101" customFormat="1" ht="25.05" customHeight="1" spans="1:6">
      <c r="A1161" s="266">
        <v>2200126</v>
      </c>
      <c r="B1161" s="267" t="s">
        <v>990</v>
      </c>
      <c r="C1161" s="268">
        <v>0</v>
      </c>
      <c r="D1161" s="247"/>
      <c r="E1161" s="247"/>
      <c r="F1161" s="247">
        <f t="shared" si="18"/>
        <v>0</v>
      </c>
    </row>
    <row r="1162" s="101" customFormat="1" ht="25.05" customHeight="1" spans="1:6">
      <c r="A1162" s="266">
        <v>2200127</v>
      </c>
      <c r="B1162" s="267" t="s">
        <v>991</v>
      </c>
      <c r="C1162" s="268">
        <v>0</v>
      </c>
      <c r="D1162" s="247"/>
      <c r="E1162" s="247"/>
      <c r="F1162" s="247">
        <f t="shared" si="18"/>
        <v>0</v>
      </c>
    </row>
    <row r="1163" s="101" customFormat="1" ht="25.05" customHeight="1" spans="1:6">
      <c r="A1163" s="266">
        <v>2200128</v>
      </c>
      <c r="B1163" s="267" t="s">
        <v>992</v>
      </c>
      <c r="C1163" s="268">
        <v>0</v>
      </c>
      <c r="D1163" s="247"/>
      <c r="E1163" s="247"/>
      <c r="F1163" s="247">
        <f t="shared" si="18"/>
        <v>0</v>
      </c>
    </row>
    <row r="1164" s="101" customFormat="1" ht="25.05" customHeight="1" spans="1:6">
      <c r="A1164" s="266">
        <v>2200129</v>
      </c>
      <c r="B1164" s="267" t="s">
        <v>993</v>
      </c>
      <c r="C1164" s="268">
        <v>0</v>
      </c>
      <c r="D1164" s="247"/>
      <c r="E1164" s="247"/>
      <c r="F1164" s="247">
        <f t="shared" si="18"/>
        <v>0</v>
      </c>
    </row>
    <row r="1165" s="101" customFormat="1" ht="25.05" customHeight="1" spans="1:6">
      <c r="A1165" s="266">
        <v>2200150</v>
      </c>
      <c r="B1165" s="267" t="s">
        <v>120</v>
      </c>
      <c r="C1165" s="268">
        <v>0</v>
      </c>
      <c r="D1165" s="247"/>
      <c r="E1165" s="247"/>
      <c r="F1165" s="247">
        <f t="shared" si="18"/>
        <v>0</v>
      </c>
    </row>
    <row r="1166" s="101" customFormat="1" ht="25.05" customHeight="1" spans="1:6">
      <c r="A1166" s="266">
        <v>2200199</v>
      </c>
      <c r="B1166" s="267" t="s">
        <v>994</v>
      </c>
      <c r="C1166" s="268">
        <v>1000</v>
      </c>
      <c r="D1166" s="247"/>
      <c r="E1166" s="247"/>
      <c r="F1166" s="247">
        <f t="shared" si="18"/>
        <v>1000</v>
      </c>
    </row>
    <row r="1167" s="101" customFormat="1" ht="25.05" customHeight="1" spans="1:6">
      <c r="A1167" s="266">
        <v>22005</v>
      </c>
      <c r="B1167" s="267" t="s">
        <v>995</v>
      </c>
      <c r="C1167" s="268">
        <v>75.6791</v>
      </c>
      <c r="D1167" s="247"/>
      <c r="E1167" s="247"/>
      <c r="F1167" s="247">
        <f t="shared" si="18"/>
        <v>75.6791</v>
      </c>
    </row>
    <row r="1168" s="101" customFormat="1" ht="25.05" customHeight="1" spans="1:6">
      <c r="A1168" s="266">
        <v>2200501</v>
      </c>
      <c r="B1168" s="267" t="s">
        <v>111</v>
      </c>
      <c r="C1168" s="268">
        <v>28.6791</v>
      </c>
      <c r="D1168" s="247"/>
      <c r="E1168" s="247"/>
      <c r="F1168" s="247">
        <f t="shared" si="18"/>
        <v>28.6791</v>
      </c>
    </row>
    <row r="1169" s="101" customFormat="1" ht="25.05" customHeight="1" spans="1:6">
      <c r="A1169" s="266">
        <v>2200502</v>
      </c>
      <c r="B1169" s="267" t="s">
        <v>112</v>
      </c>
      <c r="C1169" s="268">
        <v>0</v>
      </c>
      <c r="D1169" s="247"/>
      <c r="E1169" s="247"/>
      <c r="F1169" s="247">
        <f t="shared" si="18"/>
        <v>0</v>
      </c>
    </row>
    <row r="1170" s="101" customFormat="1" ht="25.05" customHeight="1" spans="1:6">
      <c r="A1170" s="266">
        <v>2200503</v>
      </c>
      <c r="B1170" s="267" t="s">
        <v>113</v>
      </c>
      <c r="C1170" s="268">
        <v>0</v>
      </c>
      <c r="D1170" s="247"/>
      <c r="E1170" s="247"/>
      <c r="F1170" s="247">
        <f t="shared" si="18"/>
        <v>0</v>
      </c>
    </row>
    <row r="1171" s="101" customFormat="1" ht="25.05" customHeight="1" spans="1:6">
      <c r="A1171" s="266">
        <v>2200504</v>
      </c>
      <c r="B1171" s="267" t="s">
        <v>996</v>
      </c>
      <c r="C1171" s="268">
        <v>0</v>
      </c>
      <c r="D1171" s="247"/>
      <c r="E1171" s="247"/>
      <c r="F1171" s="247">
        <f t="shared" si="18"/>
        <v>0</v>
      </c>
    </row>
    <row r="1172" s="101" customFormat="1" ht="25.05" customHeight="1" spans="1:6">
      <c r="A1172" s="266">
        <v>2200506</v>
      </c>
      <c r="B1172" s="267" t="s">
        <v>997</v>
      </c>
      <c r="C1172" s="268">
        <v>0</v>
      </c>
      <c r="D1172" s="247"/>
      <c r="E1172" s="247"/>
      <c r="F1172" s="247">
        <f t="shared" si="18"/>
        <v>0</v>
      </c>
    </row>
    <row r="1173" s="101" customFormat="1" ht="25.05" customHeight="1" spans="1:6">
      <c r="A1173" s="266">
        <v>2200507</v>
      </c>
      <c r="B1173" s="267" t="s">
        <v>998</v>
      </c>
      <c r="C1173" s="268">
        <v>0</v>
      </c>
      <c r="D1173" s="247"/>
      <c r="E1173" s="247"/>
      <c r="F1173" s="247">
        <f t="shared" si="18"/>
        <v>0</v>
      </c>
    </row>
    <row r="1174" s="101" customFormat="1" ht="25.05" customHeight="1" spans="1:6">
      <c r="A1174" s="266">
        <v>2200508</v>
      </c>
      <c r="B1174" s="267" t="s">
        <v>999</v>
      </c>
      <c r="C1174" s="268">
        <v>0</v>
      </c>
      <c r="D1174" s="247"/>
      <c r="E1174" s="247"/>
      <c r="F1174" s="247">
        <f t="shared" si="18"/>
        <v>0</v>
      </c>
    </row>
    <row r="1175" s="101" customFormat="1" ht="25.05" customHeight="1" spans="1:6">
      <c r="A1175" s="266">
        <v>2200509</v>
      </c>
      <c r="B1175" s="267" t="s">
        <v>1000</v>
      </c>
      <c r="C1175" s="268">
        <v>23</v>
      </c>
      <c r="D1175" s="247"/>
      <c r="E1175" s="247"/>
      <c r="F1175" s="247">
        <f t="shared" si="18"/>
        <v>23</v>
      </c>
    </row>
    <row r="1176" s="101" customFormat="1" ht="25.05" customHeight="1" spans="1:6">
      <c r="A1176" s="266">
        <v>2200510</v>
      </c>
      <c r="B1176" s="267" t="s">
        <v>1001</v>
      </c>
      <c r="C1176" s="268">
        <v>14</v>
      </c>
      <c r="D1176" s="247"/>
      <c r="E1176" s="247"/>
      <c r="F1176" s="247">
        <f t="shared" si="18"/>
        <v>14</v>
      </c>
    </row>
    <row r="1177" s="101" customFormat="1" ht="25.05" customHeight="1" spans="1:6">
      <c r="A1177" s="266">
        <v>2200511</v>
      </c>
      <c r="B1177" s="267" t="s">
        <v>1002</v>
      </c>
      <c r="C1177" s="268">
        <v>10</v>
      </c>
      <c r="D1177" s="247"/>
      <c r="E1177" s="247"/>
      <c r="F1177" s="247">
        <f t="shared" si="18"/>
        <v>10</v>
      </c>
    </row>
    <row r="1178" s="101" customFormat="1" ht="25.05" customHeight="1" spans="1:6">
      <c r="A1178" s="266">
        <v>2200512</v>
      </c>
      <c r="B1178" s="267" t="s">
        <v>1003</v>
      </c>
      <c r="C1178" s="268">
        <v>0</v>
      </c>
      <c r="D1178" s="247"/>
      <c r="E1178" s="247"/>
      <c r="F1178" s="247">
        <f t="shared" si="18"/>
        <v>0</v>
      </c>
    </row>
    <row r="1179" s="101" customFormat="1" ht="25.05" customHeight="1" spans="1:6">
      <c r="A1179" s="266">
        <v>2200513</v>
      </c>
      <c r="B1179" s="267" t="s">
        <v>1004</v>
      </c>
      <c r="C1179" s="268">
        <v>0</v>
      </c>
      <c r="D1179" s="247"/>
      <c r="E1179" s="247"/>
      <c r="F1179" s="247">
        <f t="shared" si="18"/>
        <v>0</v>
      </c>
    </row>
    <row r="1180" s="101" customFormat="1" ht="25.05" customHeight="1" spans="1:6">
      <c r="A1180" s="266">
        <v>2200514</v>
      </c>
      <c r="B1180" s="267" t="s">
        <v>1005</v>
      </c>
      <c r="C1180" s="268">
        <v>0</v>
      </c>
      <c r="D1180" s="247"/>
      <c r="E1180" s="247"/>
      <c r="F1180" s="247">
        <f t="shared" si="18"/>
        <v>0</v>
      </c>
    </row>
    <row r="1181" s="101" customFormat="1" ht="25.05" customHeight="1" spans="1:6">
      <c r="A1181" s="266">
        <v>2200599</v>
      </c>
      <c r="B1181" s="267" t="s">
        <v>1006</v>
      </c>
      <c r="C1181" s="268">
        <v>0</v>
      </c>
      <c r="D1181" s="247"/>
      <c r="E1181" s="247"/>
      <c r="F1181" s="247">
        <f t="shared" si="18"/>
        <v>0</v>
      </c>
    </row>
    <row r="1182" s="101" customFormat="1" ht="25.05" customHeight="1" spans="1:6">
      <c r="A1182" s="266">
        <v>22099</v>
      </c>
      <c r="B1182" s="267" t="s">
        <v>1007</v>
      </c>
      <c r="C1182" s="268">
        <v>0</v>
      </c>
      <c r="D1182" s="247"/>
      <c r="E1182" s="247"/>
      <c r="F1182" s="247">
        <f t="shared" si="18"/>
        <v>0</v>
      </c>
    </row>
    <row r="1183" s="101" customFormat="1" ht="25.05" customHeight="1" spans="1:6">
      <c r="A1183" s="266">
        <v>2209999</v>
      </c>
      <c r="B1183" s="267" t="s">
        <v>1008</v>
      </c>
      <c r="C1183" s="268">
        <v>0</v>
      </c>
      <c r="D1183" s="247"/>
      <c r="E1183" s="247"/>
      <c r="F1183" s="247">
        <f t="shared" si="18"/>
        <v>0</v>
      </c>
    </row>
    <row r="1184" s="101" customFormat="1" ht="25.05" customHeight="1" spans="1:6">
      <c r="A1184" s="266">
        <v>221</v>
      </c>
      <c r="B1184" s="267" t="s">
        <v>1009</v>
      </c>
      <c r="C1184" s="268">
        <v>10790.801859</v>
      </c>
      <c r="D1184" s="247"/>
      <c r="E1184" s="247"/>
      <c r="F1184" s="247">
        <f t="shared" si="18"/>
        <v>10790.801859</v>
      </c>
    </row>
    <row r="1185" s="101" customFormat="1" ht="25.05" customHeight="1" spans="1:6">
      <c r="A1185" s="266">
        <v>22101</v>
      </c>
      <c r="B1185" s="267" t="s">
        <v>1010</v>
      </c>
      <c r="C1185" s="268">
        <v>2000</v>
      </c>
      <c r="D1185" s="247"/>
      <c r="E1185" s="247"/>
      <c r="F1185" s="247">
        <f t="shared" si="18"/>
        <v>2000</v>
      </c>
    </row>
    <row r="1186" s="101" customFormat="1" ht="25.05" customHeight="1" spans="1:6">
      <c r="A1186" s="266">
        <v>2210101</v>
      </c>
      <c r="B1186" s="267" t="s">
        <v>1011</v>
      </c>
      <c r="C1186" s="268">
        <v>0</v>
      </c>
      <c r="D1186" s="247"/>
      <c r="E1186" s="247"/>
      <c r="F1186" s="247">
        <f t="shared" si="18"/>
        <v>0</v>
      </c>
    </row>
    <row r="1187" s="101" customFormat="1" ht="25.05" customHeight="1" spans="1:6">
      <c r="A1187" s="266">
        <v>2210102</v>
      </c>
      <c r="B1187" s="267" t="s">
        <v>1012</v>
      </c>
      <c r="C1187" s="268">
        <v>0</v>
      </c>
      <c r="D1187" s="247"/>
      <c r="E1187" s="247"/>
      <c r="F1187" s="247">
        <f t="shared" si="18"/>
        <v>0</v>
      </c>
    </row>
    <row r="1188" s="101" customFormat="1" ht="25.05" customHeight="1" spans="1:6">
      <c r="A1188" s="266">
        <v>2210103</v>
      </c>
      <c r="B1188" s="267" t="s">
        <v>1013</v>
      </c>
      <c r="C1188" s="268">
        <v>0</v>
      </c>
      <c r="D1188" s="247"/>
      <c r="E1188" s="247"/>
      <c r="F1188" s="247">
        <f t="shared" si="18"/>
        <v>0</v>
      </c>
    </row>
    <row r="1189" s="101" customFormat="1" ht="25.05" customHeight="1" spans="1:6">
      <c r="A1189" s="266">
        <v>2210104</v>
      </c>
      <c r="B1189" s="267" t="s">
        <v>1014</v>
      </c>
      <c r="C1189" s="268">
        <v>0</v>
      </c>
      <c r="D1189" s="247"/>
      <c r="E1189" s="247"/>
      <c r="F1189" s="247">
        <f t="shared" si="18"/>
        <v>0</v>
      </c>
    </row>
    <row r="1190" s="101" customFormat="1" ht="25.05" customHeight="1" spans="1:6">
      <c r="A1190" s="266">
        <v>2210105</v>
      </c>
      <c r="B1190" s="267" t="s">
        <v>1015</v>
      </c>
      <c r="C1190" s="268">
        <v>0</v>
      </c>
      <c r="D1190" s="247"/>
      <c r="E1190" s="247"/>
      <c r="F1190" s="247">
        <f t="shared" si="18"/>
        <v>0</v>
      </c>
    </row>
    <row r="1191" s="101" customFormat="1" ht="25.05" customHeight="1" spans="1:6">
      <c r="A1191" s="266">
        <v>2210106</v>
      </c>
      <c r="B1191" s="267" t="s">
        <v>1016</v>
      </c>
      <c r="C1191" s="268">
        <v>0</v>
      </c>
      <c r="D1191" s="247"/>
      <c r="E1191" s="247"/>
      <c r="F1191" s="247">
        <f t="shared" si="18"/>
        <v>0</v>
      </c>
    </row>
    <row r="1192" s="101" customFormat="1" ht="25.05" customHeight="1" spans="1:6">
      <c r="A1192" s="266">
        <v>2210107</v>
      </c>
      <c r="B1192" s="267" t="s">
        <v>1017</v>
      </c>
      <c r="C1192" s="268">
        <v>0</v>
      </c>
      <c r="D1192" s="247"/>
      <c r="E1192" s="247"/>
      <c r="F1192" s="247">
        <f t="shared" si="18"/>
        <v>0</v>
      </c>
    </row>
    <row r="1193" s="101" customFormat="1" ht="25.05" customHeight="1" spans="1:6">
      <c r="A1193" s="266">
        <v>2210108</v>
      </c>
      <c r="B1193" s="267" t="s">
        <v>1018</v>
      </c>
      <c r="C1193" s="268">
        <v>2000</v>
      </c>
      <c r="D1193" s="247"/>
      <c r="E1193" s="247"/>
      <c r="F1193" s="247">
        <f t="shared" si="18"/>
        <v>2000</v>
      </c>
    </row>
    <row r="1194" s="101" customFormat="1" ht="25.05" customHeight="1" spans="1:6">
      <c r="A1194" s="266">
        <v>2210109</v>
      </c>
      <c r="B1194" s="267" t="s">
        <v>1019</v>
      </c>
      <c r="C1194" s="268">
        <v>0</v>
      </c>
      <c r="D1194" s="247"/>
      <c r="E1194" s="247"/>
      <c r="F1194" s="247">
        <f t="shared" si="18"/>
        <v>0</v>
      </c>
    </row>
    <row r="1195" s="101" customFormat="1" ht="25.05" customHeight="1" spans="1:6">
      <c r="A1195" s="266">
        <v>2210199</v>
      </c>
      <c r="B1195" s="267" t="s">
        <v>1020</v>
      </c>
      <c r="C1195" s="268">
        <v>0</v>
      </c>
      <c r="D1195" s="247"/>
      <c r="E1195" s="247"/>
      <c r="F1195" s="247">
        <f t="shared" si="18"/>
        <v>0</v>
      </c>
    </row>
    <row r="1196" s="101" customFormat="1" ht="25.05" customHeight="1" spans="1:6">
      <c r="A1196" s="266">
        <v>22102</v>
      </c>
      <c r="B1196" s="267" t="s">
        <v>1021</v>
      </c>
      <c r="C1196" s="268">
        <v>8790.801859</v>
      </c>
      <c r="D1196" s="247"/>
      <c r="E1196" s="247"/>
      <c r="F1196" s="247">
        <f t="shared" si="18"/>
        <v>8790.801859</v>
      </c>
    </row>
    <row r="1197" s="101" customFormat="1" ht="25.05" customHeight="1" spans="1:6">
      <c r="A1197" s="266">
        <v>2210201</v>
      </c>
      <c r="B1197" s="267" t="s">
        <v>1022</v>
      </c>
      <c r="C1197" s="268">
        <v>8790.801859</v>
      </c>
      <c r="D1197" s="247"/>
      <c r="E1197" s="247"/>
      <c r="F1197" s="247">
        <f t="shared" si="18"/>
        <v>8790.801859</v>
      </c>
    </row>
    <row r="1198" s="101" customFormat="1" ht="25.05" customHeight="1" spans="1:6">
      <c r="A1198" s="266">
        <v>2210202</v>
      </c>
      <c r="B1198" s="267" t="s">
        <v>1023</v>
      </c>
      <c r="C1198" s="268">
        <v>0</v>
      </c>
      <c r="D1198" s="247"/>
      <c r="E1198" s="247"/>
      <c r="F1198" s="247">
        <f t="shared" si="18"/>
        <v>0</v>
      </c>
    </row>
    <row r="1199" s="101" customFormat="1" ht="25.05" customHeight="1" spans="1:6">
      <c r="A1199" s="266">
        <v>2210203</v>
      </c>
      <c r="B1199" s="267" t="s">
        <v>1024</v>
      </c>
      <c r="C1199" s="268">
        <v>0</v>
      </c>
      <c r="D1199" s="247"/>
      <c r="E1199" s="247"/>
      <c r="F1199" s="247">
        <f t="shared" si="18"/>
        <v>0</v>
      </c>
    </row>
    <row r="1200" s="101" customFormat="1" ht="25.05" customHeight="1" spans="1:6">
      <c r="A1200" s="266">
        <v>22103</v>
      </c>
      <c r="B1200" s="267" t="s">
        <v>1025</v>
      </c>
      <c r="C1200" s="268">
        <v>0</v>
      </c>
      <c r="D1200" s="247"/>
      <c r="E1200" s="247"/>
      <c r="F1200" s="247">
        <f t="shared" si="18"/>
        <v>0</v>
      </c>
    </row>
    <row r="1201" s="101" customFormat="1" ht="25.05" customHeight="1" spans="1:6">
      <c r="A1201" s="266">
        <v>2210301</v>
      </c>
      <c r="B1201" s="267" t="s">
        <v>1026</v>
      </c>
      <c r="C1201" s="268">
        <v>0</v>
      </c>
      <c r="D1201" s="247"/>
      <c r="E1201" s="247"/>
      <c r="F1201" s="247">
        <f t="shared" si="18"/>
        <v>0</v>
      </c>
    </row>
    <row r="1202" s="101" customFormat="1" ht="25.05" customHeight="1" spans="1:6">
      <c r="A1202" s="266">
        <v>2210302</v>
      </c>
      <c r="B1202" s="267" t="s">
        <v>1027</v>
      </c>
      <c r="C1202" s="268">
        <v>0</v>
      </c>
      <c r="D1202" s="247"/>
      <c r="E1202" s="247"/>
      <c r="F1202" s="247">
        <f t="shared" si="18"/>
        <v>0</v>
      </c>
    </row>
    <row r="1203" s="101" customFormat="1" ht="25.05" customHeight="1" spans="1:6">
      <c r="A1203" s="266">
        <v>2210399</v>
      </c>
      <c r="B1203" s="267" t="s">
        <v>1028</v>
      </c>
      <c r="C1203" s="268">
        <v>0</v>
      </c>
      <c r="D1203" s="247"/>
      <c r="E1203" s="247"/>
      <c r="F1203" s="247">
        <f t="shared" si="18"/>
        <v>0</v>
      </c>
    </row>
    <row r="1204" s="101" customFormat="1" ht="25.05" customHeight="1" spans="1:6">
      <c r="A1204" s="266">
        <v>222</v>
      </c>
      <c r="B1204" s="267" t="s">
        <v>1029</v>
      </c>
      <c r="C1204" s="268">
        <v>2833.1445</v>
      </c>
      <c r="D1204" s="247"/>
      <c r="E1204" s="247"/>
      <c r="F1204" s="247">
        <f t="shared" si="18"/>
        <v>2833.1445</v>
      </c>
    </row>
    <row r="1205" s="101" customFormat="1" ht="25.05" customHeight="1" spans="1:6">
      <c r="A1205" s="266">
        <v>22201</v>
      </c>
      <c r="B1205" s="267" t="s">
        <v>1030</v>
      </c>
      <c r="C1205" s="268">
        <v>2833.1445</v>
      </c>
      <c r="D1205" s="247"/>
      <c r="E1205" s="247"/>
      <c r="F1205" s="247">
        <f t="shared" si="18"/>
        <v>2833.1445</v>
      </c>
    </row>
    <row r="1206" s="101" customFormat="1" ht="25.05" customHeight="1" spans="1:6">
      <c r="A1206" s="266">
        <v>2220101</v>
      </c>
      <c r="B1206" s="267" t="s">
        <v>111</v>
      </c>
      <c r="C1206" s="268">
        <v>833.1445</v>
      </c>
      <c r="D1206" s="247"/>
      <c r="E1206" s="247"/>
      <c r="F1206" s="247">
        <f t="shared" si="18"/>
        <v>833.1445</v>
      </c>
    </row>
    <row r="1207" s="101" customFormat="1" ht="25.05" customHeight="1" spans="1:6">
      <c r="A1207" s="266">
        <v>2220102</v>
      </c>
      <c r="B1207" s="267" t="s">
        <v>112</v>
      </c>
      <c r="C1207" s="268">
        <v>0</v>
      </c>
      <c r="D1207" s="247"/>
      <c r="E1207" s="247"/>
      <c r="F1207" s="247">
        <f t="shared" si="18"/>
        <v>0</v>
      </c>
    </row>
    <row r="1208" s="101" customFormat="1" ht="25.05" customHeight="1" spans="1:6">
      <c r="A1208" s="266">
        <v>2220103</v>
      </c>
      <c r="B1208" s="267" t="s">
        <v>113</v>
      </c>
      <c r="C1208" s="268">
        <v>0</v>
      </c>
      <c r="D1208" s="247"/>
      <c r="E1208" s="247"/>
      <c r="F1208" s="247">
        <f t="shared" si="18"/>
        <v>0</v>
      </c>
    </row>
    <row r="1209" s="101" customFormat="1" ht="25.05" customHeight="1" spans="1:6">
      <c r="A1209" s="266">
        <v>2220104</v>
      </c>
      <c r="B1209" s="267" t="s">
        <v>1031</v>
      </c>
      <c r="C1209" s="268">
        <v>0</v>
      </c>
      <c r="D1209" s="247"/>
      <c r="E1209" s="247"/>
      <c r="F1209" s="247">
        <f t="shared" si="18"/>
        <v>0</v>
      </c>
    </row>
    <row r="1210" s="101" customFormat="1" ht="25.05" customHeight="1" spans="1:6">
      <c r="A1210" s="266">
        <v>2220105</v>
      </c>
      <c r="B1210" s="267" t="s">
        <v>1032</v>
      </c>
      <c r="C1210" s="268">
        <v>0</v>
      </c>
      <c r="D1210" s="247"/>
      <c r="E1210" s="247"/>
      <c r="F1210" s="247">
        <f t="shared" si="18"/>
        <v>0</v>
      </c>
    </row>
    <row r="1211" s="101" customFormat="1" ht="25.05" customHeight="1" spans="1:6">
      <c r="A1211" s="266">
        <v>2220106</v>
      </c>
      <c r="B1211" s="267" t="s">
        <v>1033</v>
      </c>
      <c r="C1211" s="268">
        <v>0</v>
      </c>
      <c r="D1211" s="247"/>
      <c r="E1211" s="247"/>
      <c r="F1211" s="247">
        <f t="shared" si="18"/>
        <v>0</v>
      </c>
    </row>
    <row r="1212" s="101" customFormat="1" ht="25.05" customHeight="1" spans="1:6">
      <c r="A1212" s="266">
        <v>2220107</v>
      </c>
      <c r="B1212" s="267" t="s">
        <v>1034</v>
      </c>
      <c r="C1212" s="268">
        <v>0</v>
      </c>
      <c r="D1212" s="247"/>
      <c r="E1212" s="247"/>
      <c r="F1212" s="247">
        <f t="shared" si="18"/>
        <v>0</v>
      </c>
    </row>
    <row r="1213" s="101" customFormat="1" ht="25.05" customHeight="1" spans="1:6">
      <c r="A1213" s="266">
        <v>2220112</v>
      </c>
      <c r="B1213" s="267" t="s">
        <v>1035</v>
      </c>
      <c r="C1213" s="268">
        <v>0</v>
      </c>
      <c r="D1213" s="247"/>
      <c r="E1213" s="247"/>
      <c r="F1213" s="247">
        <f t="shared" si="18"/>
        <v>0</v>
      </c>
    </row>
    <row r="1214" s="101" customFormat="1" ht="25.05" customHeight="1" spans="1:6">
      <c r="A1214" s="266">
        <v>2220113</v>
      </c>
      <c r="B1214" s="267" t="s">
        <v>1036</v>
      </c>
      <c r="C1214" s="268">
        <v>0</v>
      </c>
      <c r="D1214" s="247"/>
      <c r="E1214" s="247"/>
      <c r="F1214" s="247">
        <f t="shared" si="18"/>
        <v>0</v>
      </c>
    </row>
    <row r="1215" s="101" customFormat="1" ht="25.05" customHeight="1" spans="1:6">
      <c r="A1215" s="266">
        <v>2220114</v>
      </c>
      <c r="B1215" s="267" t="s">
        <v>1037</v>
      </c>
      <c r="C1215" s="268">
        <v>0</v>
      </c>
      <c r="D1215" s="247"/>
      <c r="E1215" s="247"/>
      <c r="F1215" s="247">
        <f t="shared" si="18"/>
        <v>0</v>
      </c>
    </row>
    <row r="1216" s="101" customFormat="1" ht="25.05" customHeight="1" spans="1:6">
      <c r="A1216" s="266">
        <v>2220115</v>
      </c>
      <c r="B1216" s="267" t="s">
        <v>1038</v>
      </c>
      <c r="C1216" s="268">
        <v>2000</v>
      </c>
      <c r="D1216" s="247"/>
      <c r="E1216" s="247"/>
      <c r="F1216" s="247">
        <f t="shared" si="18"/>
        <v>2000</v>
      </c>
    </row>
    <row r="1217" s="101" customFormat="1" ht="25.05" customHeight="1" spans="1:6">
      <c r="A1217" s="266">
        <v>2220118</v>
      </c>
      <c r="B1217" s="267" t="s">
        <v>1039</v>
      </c>
      <c r="C1217" s="268">
        <v>0</v>
      </c>
      <c r="D1217" s="247"/>
      <c r="E1217" s="247"/>
      <c r="F1217" s="247">
        <f t="shared" si="18"/>
        <v>0</v>
      </c>
    </row>
    <row r="1218" s="101" customFormat="1" ht="25.05" customHeight="1" spans="1:6">
      <c r="A1218" s="266">
        <v>2220119</v>
      </c>
      <c r="B1218" s="267" t="s">
        <v>1040</v>
      </c>
      <c r="C1218" s="268">
        <v>0</v>
      </c>
      <c r="D1218" s="247"/>
      <c r="E1218" s="247"/>
      <c r="F1218" s="247">
        <f t="shared" si="18"/>
        <v>0</v>
      </c>
    </row>
    <row r="1219" s="101" customFormat="1" ht="25.05" customHeight="1" spans="1:6">
      <c r="A1219" s="266">
        <v>2220120</v>
      </c>
      <c r="B1219" s="267" t="s">
        <v>1041</v>
      </c>
      <c r="C1219" s="268">
        <v>0</v>
      </c>
      <c r="D1219" s="247"/>
      <c r="E1219" s="247"/>
      <c r="F1219" s="247">
        <f t="shared" si="18"/>
        <v>0</v>
      </c>
    </row>
    <row r="1220" s="101" customFormat="1" ht="25.05" customHeight="1" spans="1:6">
      <c r="A1220" s="266">
        <v>2220121</v>
      </c>
      <c r="B1220" s="267" t="s">
        <v>1042</v>
      </c>
      <c r="C1220" s="268">
        <v>0</v>
      </c>
      <c r="D1220" s="247"/>
      <c r="E1220" s="247"/>
      <c r="F1220" s="247">
        <f t="shared" si="18"/>
        <v>0</v>
      </c>
    </row>
    <row r="1221" s="101" customFormat="1" ht="25.05" customHeight="1" spans="1:6">
      <c r="A1221" s="266">
        <v>2220150</v>
      </c>
      <c r="B1221" s="267" t="s">
        <v>120</v>
      </c>
      <c r="C1221" s="268">
        <v>0</v>
      </c>
      <c r="D1221" s="247"/>
      <c r="E1221" s="247"/>
      <c r="F1221" s="247">
        <f t="shared" si="18"/>
        <v>0</v>
      </c>
    </row>
    <row r="1222" s="101" customFormat="1" ht="25.05" customHeight="1" spans="1:6">
      <c r="A1222" s="266">
        <v>2220199</v>
      </c>
      <c r="B1222" s="267" t="s">
        <v>1043</v>
      </c>
      <c r="C1222" s="268">
        <v>0</v>
      </c>
      <c r="D1222" s="247"/>
      <c r="E1222" s="247"/>
      <c r="F1222" s="247">
        <f t="shared" si="18"/>
        <v>0</v>
      </c>
    </row>
    <row r="1223" s="101" customFormat="1" ht="25.05" customHeight="1" spans="1:6">
      <c r="A1223" s="266">
        <v>22203</v>
      </c>
      <c r="B1223" s="267" t="s">
        <v>1044</v>
      </c>
      <c r="C1223" s="268">
        <v>0</v>
      </c>
      <c r="D1223" s="247"/>
      <c r="E1223" s="247"/>
      <c r="F1223" s="247">
        <f t="shared" ref="F1223:F1286" si="19">C1223+D1223+E1223</f>
        <v>0</v>
      </c>
    </row>
    <row r="1224" s="101" customFormat="1" ht="25.05" customHeight="1" spans="1:6">
      <c r="A1224" s="266">
        <v>2220301</v>
      </c>
      <c r="B1224" s="267" t="s">
        <v>1045</v>
      </c>
      <c r="C1224" s="268">
        <v>0</v>
      </c>
      <c r="D1224" s="247"/>
      <c r="E1224" s="247"/>
      <c r="F1224" s="247">
        <f t="shared" si="19"/>
        <v>0</v>
      </c>
    </row>
    <row r="1225" s="101" customFormat="1" ht="25.05" customHeight="1" spans="1:6">
      <c r="A1225" s="266">
        <v>2220303</v>
      </c>
      <c r="B1225" s="267" t="s">
        <v>1046</v>
      </c>
      <c r="C1225" s="268">
        <v>0</v>
      </c>
      <c r="D1225" s="247"/>
      <c r="E1225" s="247"/>
      <c r="F1225" s="247">
        <f t="shared" si="19"/>
        <v>0</v>
      </c>
    </row>
    <row r="1226" s="101" customFormat="1" ht="25.05" customHeight="1" spans="1:6">
      <c r="A1226" s="266">
        <v>2220304</v>
      </c>
      <c r="B1226" s="267" t="s">
        <v>1047</v>
      </c>
      <c r="C1226" s="268">
        <v>0</v>
      </c>
      <c r="D1226" s="247"/>
      <c r="E1226" s="247"/>
      <c r="F1226" s="247">
        <f t="shared" si="19"/>
        <v>0</v>
      </c>
    </row>
    <row r="1227" s="101" customFormat="1" ht="25.05" customHeight="1" spans="1:6">
      <c r="A1227" s="266">
        <v>2220305</v>
      </c>
      <c r="B1227" s="267" t="s">
        <v>1048</v>
      </c>
      <c r="C1227" s="268">
        <v>0</v>
      </c>
      <c r="D1227" s="247"/>
      <c r="E1227" s="247"/>
      <c r="F1227" s="247">
        <f t="shared" si="19"/>
        <v>0</v>
      </c>
    </row>
    <row r="1228" s="101" customFormat="1" ht="25.05" customHeight="1" spans="1:6">
      <c r="A1228" s="266">
        <v>2220399</v>
      </c>
      <c r="B1228" s="267" t="s">
        <v>1049</v>
      </c>
      <c r="C1228" s="268">
        <v>0</v>
      </c>
      <c r="D1228" s="247"/>
      <c r="E1228" s="247"/>
      <c r="F1228" s="247">
        <f t="shared" si="19"/>
        <v>0</v>
      </c>
    </row>
    <row r="1229" s="101" customFormat="1" ht="25.05" customHeight="1" spans="1:6">
      <c r="A1229" s="266">
        <v>22204</v>
      </c>
      <c r="B1229" s="267" t="s">
        <v>1050</v>
      </c>
      <c r="C1229" s="268">
        <v>0</v>
      </c>
      <c r="D1229" s="247"/>
      <c r="E1229" s="247"/>
      <c r="F1229" s="247">
        <f t="shared" si="19"/>
        <v>0</v>
      </c>
    </row>
    <row r="1230" s="101" customFormat="1" ht="25.05" customHeight="1" spans="1:6">
      <c r="A1230" s="266">
        <v>2220401</v>
      </c>
      <c r="B1230" s="267" t="s">
        <v>1051</v>
      </c>
      <c r="C1230" s="268">
        <v>0</v>
      </c>
      <c r="D1230" s="247"/>
      <c r="E1230" s="247"/>
      <c r="F1230" s="247">
        <f t="shared" si="19"/>
        <v>0</v>
      </c>
    </row>
    <row r="1231" s="101" customFormat="1" ht="25.05" customHeight="1" spans="1:6">
      <c r="A1231" s="266">
        <v>2220402</v>
      </c>
      <c r="B1231" s="267" t="s">
        <v>1052</v>
      </c>
      <c r="C1231" s="268">
        <v>0</v>
      </c>
      <c r="D1231" s="247"/>
      <c r="E1231" s="247"/>
      <c r="F1231" s="247">
        <f t="shared" si="19"/>
        <v>0</v>
      </c>
    </row>
    <row r="1232" s="101" customFormat="1" ht="25.05" customHeight="1" spans="1:6">
      <c r="A1232" s="266">
        <v>2220403</v>
      </c>
      <c r="B1232" s="267" t="s">
        <v>1053</v>
      </c>
      <c r="C1232" s="268">
        <v>0</v>
      </c>
      <c r="D1232" s="247"/>
      <c r="E1232" s="247"/>
      <c r="F1232" s="247">
        <f t="shared" si="19"/>
        <v>0</v>
      </c>
    </row>
    <row r="1233" s="101" customFormat="1" ht="25.05" customHeight="1" spans="1:6">
      <c r="A1233" s="266">
        <v>2220404</v>
      </c>
      <c r="B1233" s="267" t="s">
        <v>1054</v>
      </c>
      <c r="C1233" s="268">
        <v>0</v>
      </c>
      <c r="D1233" s="247"/>
      <c r="E1233" s="247"/>
      <c r="F1233" s="247">
        <f t="shared" si="19"/>
        <v>0</v>
      </c>
    </row>
    <row r="1234" s="101" customFormat="1" ht="25.05" customHeight="1" spans="1:6">
      <c r="A1234" s="266">
        <v>2220499</v>
      </c>
      <c r="B1234" s="267" t="s">
        <v>1055</v>
      </c>
      <c r="C1234" s="268">
        <v>0</v>
      </c>
      <c r="D1234" s="247"/>
      <c r="E1234" s="247"/>
      <c r="F1234" s="247">
        <f t="shared" si="19"/>
        <v>0</v>
      </c>
    </row>
    <row r="1235" s="101" customFormat="1" ht="25.05" customHeight="1" spans="1:6">
      <c r="A1235" s="266">
        <v>22205</v>
      </c>
      <c r="B1235" s="267" t="s">
        <v>1056</v>
      </c>
      <c r="C1235" s="268">
        <v>0</v>
      </c>
      <c r="D1235" s="247"/>
      <c r="E1235" s="247"/>
      <c r="F1235" s="247">
        <f t="shared" si="19"/>
        <v>0</v>
      </c>
    </row>
    <row r="1236" s="101" customFormat="1" ht="25.05" customHeight="1" spans="1:6">
      <c r="A1236" s="266">
        <v>2220501</v>
      </c>
      <c r="B1236" s="267" t="s">
        <v>1057</v>
      </c>
      <c r="C1236" s="268">
        <v>0</v>
      </c>
      <c r="D1236" s="247"/>
      <c r="E1236" s="247"/>
      <c r="F1236" s="247">
        <f t="shared" si="19"/>
        <v>0</v>
      </c>
    </row>
    <row r="1237" s="101" customFormat="1" ht="25.05" customHeight="1" spans="1:6">
      <c r="A1237" s="266">
        <v>2220502</v>
      </c>
      <c r="B1237" s="267" t="s">
        <v>1058</v>
      </c>
      <c r="C1237" s="268">
        <v>0</v>
      </c>
      <c r="D1237" s="247"/>
      <c r="E1237" s="247"/>
      <c r="F1237" s="247">
        <f t="shared" si="19"/>
        <v>0</v>
      </c>
    </row>
    <row r="1238" s="101" customFormat="1" ht="25.05" customHeight="1" spans="1:6">
      <c r="A1238" s="266">
        <v>2220503</v>
      </c>
      <c r="B1238" s="267" t="s">
        <v>1059</v>
      </c>
      <c r="C1238" s="268">
        <v>0</v>
      </c>
      <c r="D1238" s="247"/>
      <c r="E1238" s="247"/>
      <c r="F1238" s="247">
        <f t="shared" si="19"/>
        <v>0</v>
      </c>
    </row>
    <row r="1239" s="101" customFormat="1" ht="25.05" customHeight="1" spans="1:6">
      <c r="A1239" s="266">
        <v>2220504</v>
      </c>
      <c r="B1239" s="267" t="s">
        <v>1060</v>
      </c>
      <c r="C1239" s="268">
        <v>0</v>
      </c>
      <c r="D1239" s="247"/>
      <c r="E1239" s="247"/>
      <c r="F1239" s="247">
        <f t="shared" si="19"/>
        <v>0</v>
      </c>
    </row>
    <row r="1240" s="101" customFormat="1" ht="25.05" customHeight="1" spans="1:6">
      <c r="A1240" s="266">
        <v>2220505</v>
      </c>
      <c r="B1240" s="267" t="s">
        <v>1061</v>
      </c>
      <c r="C1240" s="268">
        <v>0</v>
      </c>
      <c r="D1240" s="247"/>
      <c r="E1240" s="247"/>
      <c r="F1240" s="247">
        <f t="shared" si="19"/>
        <v>0</v>
      </c>
    </row>
    <row r="1241" s="101" customFormat="1" ht="25.05" customHeight="1" spans="1:6">
      <c r="A1241" s="266">
        <v>2220506</v>
      </c>
      <c r="B1241" s="267" t="s">
        <v>1062</v>
      </c>
      <c r="C1241" s="268">
        <v>0</v>
      </c>
      <c r="D1241" s="247"/>
      <c r="E1241" s="247"/>
      <c r="F1241" s="247">
        <f t="shared" si="19"/>
        <v>0</v>
      </c>
    </row>
    <row r="1242" s="101" customFormat="1" ht="25.05" customHeight="1" spans="1:6">
      <c r="A1242" s="266">
        <v>2220507</v>
      </c>
      <c r="B1242" s="267" t="s">
        <v>1063</v>
      </c>
      <c r="C1242" s="268">
        <v>0</v>
      </c>
      <c r="D1242" s="247"/>
      <c r="E1242" s="247"/>
      <c r="F1242" s="247">
        <f t="shared" si="19"/>
        <v>0</v>
      </c>
    </row>
    <row r="1243" s="101" customFormat="1" ht="25.05" customHeight="1" spans="1:6">
      <c r="A1243" s="266">
        <v>2220508</v>
      </c>
      <c r="B1243" s="267" t="s">
        <v>1064</v>
      </c>
      <c r="C1243" s="268">
        <v>0</v>
      </c>
      <c r="D1243" s="247"/>
      <c r="E1243" s="247"/>
      <c r="F1243" s="247">
        <f t="shared" si="19"/>
        <v>0</v>
      </c>
    </row>
    <row r="1244" s="101" customFormat="1" ht="25.05" customHeight="1" spans="1:6">
      <c r="A1244" s="266">
        <v>2220509</v>
      </c>
      <c r="B1244" s="267" t="s">
        <v>1065</v>
      </c>
      <c r="C1244" s="268">
        <v>0</v>
      </c>
      <c r="D1244" s="247"/>
      <c r="E1244" s="247"/>
      <c r="F1244" s="247">
        <f t="shared" si="19"/>
        <v>0</v>
      </c>
    </row>
    <row r="1245" s="101" customFormat="1" ht="25.05" customHeight="1" spans="1:6">
      <c r="A1245" s="266">
        <v>2220510</v>
      </c>
      <c r="B1245" s="267" t="s">
        <v>1066</v>
      </c>
      <c r="C1245" s="268">
        <v>0</v>
      </c>
      <c r="D1245" s="247"/>
      <c r="E1245" s="247"/>
      <c r="F1245" s="247">
        <f t="shared" si="19"/>
        <v>0</v>
      </c>
    </row>
    <row r="1246" s="101" customFormat="1" ht="25.05" customHeight="1" spans="1:6">
      <c r="A1246" s="266">
        <v>2220511</v>
      </c>
      <c r="B1246" s="267" t="s">
        <v>1067</v>
      </c>
      <c r="C1246" s="268">
        <v>0</v>
      </c>
      <c r="D1246" s="247"/>
      <c r="E1246" s="247"/>
      <c r="F1246" s="247">
        <f t="shared" si="19"/>
        <v>0</v>
      </c>
    </row>
    <row r="1247" s="101" customFormat="1" ht="25.05" customHeight="1" spans="1:6">
      <c r="A1247" s="266">
        <v>2220599</v>
      </c>
      <c r="B1247" s="267" t="s">
        <v>1068</v>
      </c>
      <c r="C1247" s="268">
        <v>0</v>
      </c>
      <c r="D1247" s="247"/>
      <c r="E1247" s="247"/>
      <c r="F1247" s="247">
        <f t="shared" si="19"/>
        <v>0</v>
      </c>
    </row>
    <row r="1248" s="101" customFormat="1" ht="25.05" customHeight="1" spans="1:6">
      <c r="A1248" s="266">
        <v>224</v>
      </c>
      <c r="B1248" s="267" t="s">
        <v>1069</v>
      </c>
      <c r="C1248" s="268">
        <v>1408.0264</v>
      </c>
      <c r="D1248" s="247"/>
      <c r="E1248" s="247"/>
      <c r="F1248" s="247">
        <f t="shared" si="19"/>
        <v>1408.0264</v>
      </c>
    </row>
    <row r="1249" s="101" customFormat="1" ht="25.05" customHeight="1" spans="1:6">
      <c r="A1249" s="266">
        <v>22401</v>
      </c>
      <c r="B1249" s="267" t="s">
        <v>1070</v>
      </c>
      <c r="C1249" s="268">
        <v>764.0264</v>
      </c>
      <c r="D1249" s="247"/>
      <c r="E1249" s="247"/>
      <c r="F1249" s="247">
        <f t="shared" si="19"/>
        <v>764.0264</v>
      </c>
    </row>
    <row r="1250" s="101" customFormat="1" ht="25.05" customHeight="1" spans="1:6">
      <c r="A1250" s="266">
        <v>2240101</v>
      </c>
      <c r="B1250" s="267" t="s">
        <v>111</v>
      </c>
      <c r="C1250" s="268">
        <v>388.0264</v>
      </c>
      <c r="D1250" s="247"/>
      <c r="E1250" s="247"/>
      <c r="F1250" s="247">
        <f t="shared" si="19"/>
        <v>388.0264</v>
      </c>
    </row>
    <row r="1251" s="101" customFormat="1" ht="25.05" customHeight="1" spans="1:6">
      <c r="A1251" s="266">
        <v>2240102</v>
      </c>
      <c r="B1251" s="267" t="s">
        <v>112</v>
      </c>
      <c r="C1251" s="268">
        <v>0</v>
      </c>
      <c r="D1251" s="247"/>
      <c r="E1251" s="247"/>
      <c r="F1251" s="247">
        <f t="shared" si="19"/>
        <v>0</v>
      </c>
    </row>
    <row r="1252" s="101" customFormat="1" ht="25.05" customHeight="1" spans="1:6">
      <c r="A1252" s="266">
        <v>2240103</v>
      </c>
      <c r="B1252" s="267" t="s">
        <v>113</v>
      </c>
      <c r="C1252" s="268">
        <v>0</v>
      </c>
      <c r="D1252" s="247"/>
      <c r="E1252" s="247"/>
      <c r="F1252" s="247">
        <f t="shared" si="19"/>
        <v>0</v>
      </c>
    </row>
    <row r="1253" s="101" customFormat="1" ht="25.05" customHeight="1" spans="1:6">
      <c r="A1253" s="266">
        <v>2240104</v>
      </c>
      <c r="B1253" s="267" t="s">
        <v>1071</v>
      </c>
      <c r="C1253" s="268">
        <v>10</v>
      </c>
      <c r="D1253" s="247"/>
      <c r="E1253" s="247"/>
      <c r="F1253" s="247">
        <f t="shared" si="19"/>
        <v>10</v>
      </c>
    </row>
    <row r="1254" s="101" customFormat="1" ht="25.05" customHeight="1" spans="1:6">
      <c r="A1254" s="266">
        <v>2240105</v>
      </c>
      <c r="B1254" s="267" t="s">
        <v>1072</v>
      </c>
      <c r="C1254" s="268">
        <v>14</v>
      </c>
      <c r="D1254" s="247"/>
      <c r="E1254" s="247"/>
      <c r="F1254" s="247">
        <f t="shared" si="19"/>
        <v>14</v>
      </c>
    </row>
    <row r="1255" s="101" customFormat="1" ht="25.05" customHeight="1" spans="1:6">
      <c r="A1255" s="266">
        <v>2240106</v>
      </c>
      <c r="B1255" s="267" t="s">
        <v>1073</v>
      </c>
      <c r="C1255" s="268">
        <v>137</v>
      </c>
      <c r="D1255" s="247"/>
      <c r="E1255" s="247"/>
      <c r="F1255" s="247">
        <f t="shared" si="19"/>
        <v>137</v>
      </c>
    </row>
    <row r="1256" s="101" customFormat="1" ht="25.05" customHeight="1" spans="1:6">
      <c r="A1256" s="266">
        <v>2240108</v>
      </c>
      <c r="B1256" s="267" t="s">
        <v>1074</v>
      </c>
      <c r="C1256" s="268">
        <v>0</v>
      </c>
      <c r="D1256" s="247"/>
      <c r="E1256" s="247"/>
      <c r="F1256" s="247">
        <f t="shared" si="19"/>
        <v>0</v>
      </c>
    </row>
    <row r="1257" s="101" customFormat="1" ht="25.05" customHeight="1" spans="1:6">
      <c r="A1257" s="266">
        <v>2240109</v>
      </c>
      <c r="B1257" s="267" t="s">
        <v>1075</v>
      </c>
      <c r="C1257" s="268">
        <v>215</v>
      </c>
      <c r="D1257" s="247"/>
      <c r="E1257" s="247"/>
      <c r="F1257" s="247">
        <f t="shared" si="19"/>
        <v>215</v>
      </c>
    </row>
    <row r="1258" s="101" customFormat="1" ht="25.05" customHeight="1" spans="1:6">
      <c r="A1258" s="266">
        <v>2240150</v>
      </c>
      <c r="B1258" s="267" t="s">
        <v>120</v>
      </c>
      <c r="C1258" s="268">
        <v>0</v>
      </c>
      <c r="D1258" s="247"/>
      <c r="E1258" s="247"/>
      <c r="F1258" s="247">
        <f t="shared" si="19"/>
        <v>0</v>
      </c>
    </row>
    <row r="1259" s="101" customFormat="1" ht="25.05" customHeight="1" spans="1:6">
      <c r="A1259" s="266">
        <v>2240199</v>
      </c>
      <c r="B1259" s="267" t="s">
        <v>1076</v>
      </c>
      <c r="C1259" s="268">
        <v>0</v>
      </c>
      <c r="D1259" s="247"/>
      <c r="E1259" s="247"/>
      <c r="F1259" s="247">
        <f t="shared" si="19"/>
        <v>0</v>
      </c>
    </row>
    <row r="1260" s="101" customFormat="1" ht="25.05" customHeight="1" spans="1:6">
      <c r="A1260" s="266">
        <v>22402</v>
      </c>
      <c r="B1260" s="267" t="s">
        <v>1077</v>
      </c>
      <c r="C1260" s="268">
        <v>644</v>
      </c>
      <c r="D1260" s="247"/>
      <c r="E1260" s="247"/>
      <c r="F1260" s="247">
        <f t="shared" si="19"/>
        <v>644</v>
      </c>
    </row>
    <row r="1261" s="101" customFormat="1" ht="25.05" customHeight="1" spans="1:6">
      <c r="A1261" s="266">
        <v>2240201</v>
      </c>
      <c r="B1261" s="267" t="s">
        <v>111</v>
      </c>
      <c r="C1261" s="268">
        <v>644</v>
      </c>
      <c r="D1261" s="247"/>
      <c r="E1261" s="247"/>
      <c r="F1261" s="247">
        <f t="shared" si="19"/>
        <v>644</v>
      </c>
    </row>
    <row r="1262" s="101" customFormat="1" ht="25.05" customHeight="1" spans="1:6">
      <c r="A1262" s="266">
        <v>2240202</v>
      </c>
      <c r="B1262" s="267" t="s">
        <v>112</v>
      </c>
      <c r="C1262" s="268">
        <v>0</v>
      </c>
      <c r="D1262" s="247"/>
      <c r="E1262" s="247"/>
      <c r="F1262" s="247">
        <f t="shared" si="19"/>
        <v>0</v>
      </c>
    </row>
    <row r="1263" s="101" customFormat="1" ht="25.05" customHeight="1" spans="1:6">
      <c r="A1263" s="266">
        <v>2240203</v>
      </c>
      <c r="B1263" s="267" t="s">
        <v>113</v>
      </c>
      <c r="C1263" s="268">
        <v>0</v>
      </c>
      <c r="D1263" s="247"/>
      <c r="E1263" s="247"/>
      <c r="F1263" s="247">
        <f t="shared" si="19"/>
        <v>0</v>
      </c>
    </row>
    <row r="1264" s="101" customFormat="1" ht="25.05" customHeight="1" spans="1:6">
      <c r="A1264" s="266">
        <v>2240204</v>
      </c>
      <c r="B1264" s="267" t="s">
        <v>1078</v>
      </c>
      <c r="C1264" s="268">
        <v>0</v>
      </c>
      <c r="D1264" s="247"/>
      <c r="E1264" s="247"/>
      <c r="F1264" s="247">
        <f t="shared" si="19"/>
        <v>0</v>
      </c>
    </row>
    <row r="1265" s="101" customFormat="1" ht="25.05" customHeight="1" spans="1:6">
      <c r="A1265" s="266">
        <v>2240299</v>
      </c>
      <c r="B1265" s="267" t="s">
        <v>1079</v>
      </c>
      <c r="C1265" s="268">
        <v>0</v>
      </c>
      <c r="D1265" s="247"/>
      <c r="E1265" s="247"/>
      <c r="F1265" s="247">
        <f t="shared" si="19"/>
        <v>0</v>
      </c>
    </row>
    <row r="1266" s="101" customFormat="1" ht="25.05" customHeight="1" spans="1:6">
      <c r="A1266" s="266">
        <v>22404</v>
      </c>
      <c r="B1266" s="267" t="s">
        <v>1080</v>
      </c>
      <c r="C1266" s="268">
        <v>0</v>
      </c>
      <c r="D1266" s="247"/>
      <c r="E1266" s="247"/>
      <c r="F1266" s="247">
        <f t="shared" si="19"/>
        <v>0</v>
      </c>
    </row>
    <row r="1267" s="101" customFormat="1" ht="25.05" customHeight="1" spans="1:6">
      <c r="A1267" s="266">
        <v>2240401</v>
      </c>
      <c r="B1267" s="267" t="s">
        <v>111</v>
      </c>
      <c r="C1267" s="268">
        <v>0</v>
      </c>
      <c r="D1267" s="247"/>
      <c r="E1267" s="247"/>
      <c r="F1267" s="247">
        <f t="shared" si="19"/>
        <v>0</v>
      </c>
    </row>
    <row r="1268" s="101" customFormat="1" ht="25.05" customHeight="1" spans="1:6">
      <c r="A1268" s="266">
        <v>2240402</v>
      </c>
      <c r="B1268" s="267" t="s">
        <v>112</v>
      </c>
      <c r="C1268" s="268">
        <v>0</v>
      </c>
      <c r="D1268" s="247"/>
      <c r="E1268" s="247"/>
      <c r="F1268" s="247">
        <f t="shared" si="19"/>
        <v>0</v>
      </c>
    </row>
    <row r="1269" s="101" customFormat="1" ht="25.05" customHeight="1" spans="1:6">
      <c r="A1269" s="266">
        <v>2240403</v>
      </c>
      <c r="B1269" s="267" t="s">
        <v>113</v>
      </c>
      <c r="C1269" s="268">
        <v>0</v>
      </c>
      <c r="D1269" s="247"/>
      <c r="E1269" s="247"/>
      <c r="F1269" s="247">
        <f t="shared" si="19"/>
        <v>0</v>
      </c>
    </row>
    <row r="1270" s="101" customFormat="1" ht="25.05" customHeight="1" spans="1:6">
      <c r="A1270" s="266">
        <v>2240404</v>
      </c>
      <c r="B1270" s="267" t="s">
        <v>1081</v>
      </c>
      <c r="C1270" s="268">
        <v>0</v>
      </c>
      <c r="D1270" s="247"/>
      <c r="E1270" s="247"/>
      <c r="F1270" s="247">
        <f t="shared" si="19"/>
        <v>0</v>
      </c>
    </row>
    <row r="1271" s="101" customFormat="1" ht="25.05" customHeight="1" spans="1:6">
      <c r="A1271" s="266">
        <v>2240405</v>
      </c>
      <c r="B1271" s="267" t="s">
        <v>1082</v>
      </c>
      <c r="C1271" s="268">
        <v>0</v>
      </c>
      <c r="D1271" s="247"/>
      <c r="E1271" s="247"/>
      <c r="F1271" s="247">
        <f t="shared" si="19"/>
        <v>0</v>
      </c>
    </row>
    <row r="1272" s="101" customFormat="1" ht="25.05" customHeight="1" spans="1:6">
      <c r="A1272" s="266">
        <v>2240450</v>
      </c>
      <c r="B1272" s="267" t="s">
        <v>120</v>
      </c>
      <c r="C1272" s="268">
        <v>0</v>
      </c>
      <c r="D1272" s="247"/>
      <c r="E1272" s="247"/>
      <c r="F1272" s="247">
        <f t="shared" si="19"/>
        <v>0</v>
      </c>
    </row>
    <row r="1273" s="101" customFormat="1" ht="25.05" customHeight="1" spans="1:6">
      <c r="A1273" s="266">
        <v>2240499</v>
      </c>
      <c r="B1273" s="267" t="s">
        <v>1083</v>
      </c>
      <c r="C1273" s="268">
        <v>0</v>
      </c>
      <c r="D1273" s="247"/>
      <c r="E1273" s="247"/>
      <c r="F1273" s="247">
        <f t="shared" si="19"/>
        <v>0</v>
      </c>
    </row>
    <row r="1274" s="101" customFormat="1" ht="25.05" customHeight="1" spans="1:6">
      <c r="A1274" s="266">
        <v>22405</v>
      </c>
      <c r="B1274" s="267" t="s">
        <v>1084</v>
      </c>
      <c r="C1274" s="268">
        <v>0</v>
      </c>
      <c r="D1274" s="247"/>
      <c r="E1274" s="247"/>
      <c r="F1274" s="247">
        <f t="shared" si="19"/>
        <v>0</v>
      </c>
    </row>
    <row r="1275" s="101" customFormat="1" ht="25.05" customHeight="1" spans="1:6">
      <c r="A1275" s="266">
        <v>2240501</v>
      </c>
      <c r="B1275" s="267" t="s">
        <v>111</v>
      </c>
      <c r="C1275" s="268">
        <v>0</v>
      </c>
      <c r="D1275" s="247"/>
      <c r="E1275" s="247"/>
      <c r="F1275" s="247">
        <f t="shared" si="19"/>
        <v>0</v>
      </c>
    </row>
    <row r="1276" s="101" customFormat="1" ht="25.05" customHeight="1" spans="1:6">
      <c r="A1276" s="266">
        <v>2240502</v>
      </c>
      <c r="B1276" s="267" t="s">
        <v>112</v>
      </c>
      <c r="C1276" s="268">
        <v>0</v>
      </c>
      <c r="D1276" s="247"/>
      <c r="E1276" s="247"/>
      <c r="F1276" s="247">
        <f t="shared" si="19"/>
        <v>0</v>
      </c>
    </row>
    <row r="1277" s="101" customFormat="1" ht="25.05" customHeight="1" spans="1:6">
      <c r="A1277" s="266">
        <v>2240503</v>
      </c>
      <c r="B1277" s="267" t="s">
        <v>113</v>
      </c>
      <c r="C1277" s="268">
        <v>0</v>
      </c>
      <c r="D1277" s="247"/>
      <c r="E1277" s="247"/>
      <c r="F1277" s="247">
        <f t="shared" si="19"/>
        <v>0</v>
      </c>
    </row>
    <row r="1278" s="101" customFormat="1" ht="25.05" customHeight="1" spans="1:6">
      <c r="A1278" s="266">
        <v>2240504</v>
      </c>
      <c r="B1278" s="267" t="s">
        <v>1085</v>
      </c>
      <c r="C1278" s="268">
        <v>0</v>
      </c>
      <c r="D1278" s="247"/>
      <c r="E1278" s="247"/>
      <c r="F1278" s="247">
        <f t="shared" si="19"/>
        <v>0</v>
      </c>
    </row>
    <row r="1279" s="101" customFormat="1" ht="25.05" customHeight="1" spans="1:6">
      <c r="A1279" s="266">
        <v>2240505</v>
      </c>
      <c r="B1279" s="267" t="s">
        <v>1086</v>
      </c>
      <c r="C1279" s="268">
        <v>0</v>
      </c>
      <c r="D1279" s="247"/>
      <c r="E1279" s="247"/>
      <c r="F1279" s="247">
        <f t="shared" si="19"/>
        <v>0</v>
      </c>
    </row>
    <row r="1280" s="101" customFormat="1" ht="25.05" customHeight="1" spans="1:6">
      <c r="A1280" s="266">
        <v>2240506</v>
      </c>
      <c r="B1280" s="267" t="s">
        <v>1087</v>
      </c>
      <c r="C1280" s="268">
        <v>0</v>
      </c>
      <c r="D1280" s="247"/>
      <c r="E1280" s="247"/>
      <c r="F1280" s="247">
        <f t="shared" si="19"/>
        <v>0</v>
      </c>
    </row>
    <row r="1281" s="101" customFormat="1" ht="25.05" customHeight="1" spans="1:6">
      <c r="A1281" s="266">
        <v>2240507</v>
      </c>
      <c r="B1281" s="267" t="s">
        <v>1088</v>
      </c>
      <c r="C1281" s="268">
        <v>0</v>
      </c>
      <c r="D1281" s="247"/>
      <c r="E1281" s="247"/>
      <c r="F1281" s="247">
        <f t="shared" si="19"/>
        <v>0</v>
      </c>
    </row>
    <row r="1282" s="101" customFormat="1" ht="25.05" customHeight="1" spans="1:6">
      <c r="A1282" s="266">
        <v>2240508</v>
      </c>
      <c r="B1282" s="267" t="s">
        <v>1089</v>
      </c>
      <c r="C1282" s="268">
        <v>0</v>
      </c>
      <c r="D1282" s="247"/>
      <c r="E1282" s="247"/>
      <c r="F1282" s="247">
        <f t="shared" si="19"/>
        <v>0</v>
      </c>
    </row>
    <row r="1283" s="101" customFormat="1" ht="25.05" customHeight="1" spans="1:6">
      <c r="A1283" s="266">
        <v>2240509</v>
      </c>
      <c r="B1283" s="267" t="s">
        <v>1090</v>
      </c>
      <c r="C1283" s="268">
        <v>0</v>
      </c>
      <c r="D1283" s="247"/>
      <c r="E1283" s="247"/>
      <c r="F1283" s="247">
        <f t="shared" si="19"/>
        <v>0</v>
      </c>
    </row>
    <row r="1284" s="101" customFormat="1" ht="25.05" customHeight="1" spans="1:6">
      <c r="A1284" s="266">
        <v>2240510</v>
      </c>
      <c r="B1284" s="267" t="s">
        <v>1091</v>
      </c>
      <c r="C1284" s="268">
        <v>0</v>
      </c>
      <c r="D1284" s="247"/>
      <c r="E1284" s="247"/>
      <c r="F1284" s="247">
        <f t="shared" si="19"/>
        <v>0</v>
      </c>
    </row>
    <row r="1285" s="101" customFormat="1" ht="25.05" customHeight="1" spans="1:6">
      <c r="A1285" s="266">
        <v>2240550</v>
      </c>
      <c r="B1285" s="267" t="s">
        <v>1092</v>
      </c>
      <c r="C1285" s="268">
        <v>0</v>
      </c>
      <c r="D1285" s="247"/>
      <c r="E1285" s="247"/>
      <c r="F1285" s="247">
        <f t="shared" si="19"/>
        <v>0</v>
      </c>
    </row>
    <row r="1286" s="101" customFormat="1" ht="25.05" customHeight="1" spans="1:6">
      <c r="A1286" s="266">
        <v>2240599</v>
      </c>
      <c r="B1286" s="267" t="s">
        <v>1093</v>
      </c>
      <c r="C1286" s="268">
        <v>0</v>
      </c>
      <c r="D1286" s="247"/>
      <c r="E1286" s="247"/>
      <c r="F1286" s="247">
        <f t="shared" si="19"/>
        <v>0</v>
      </c>
    </row>
    <row r="1287" s="101" customFormat="1" ht="25.05" customHeight="1" spans="1:6">
      <c r="A1287" s="266">
        <v>22406</v>
      </c>
      <c r="B1287" s="267" t="s">
        <v>1094</v>
      </c>
      <c r="C1287" s="268">
        <v>0</v>
      </c>
      <c r="D1287" s="247"/>
      <c r="E1287" s="247"/>
      <c r="F1287" s="247">
        <f t="shared" ref="F1287:F1323" si="20">C1287+D1287+E1287</f>
        <v>0</v>
      </c>
    </row>
    <row r="1288" s="101" customFormat="1" ht="25.05" customHeight="1" spans="1:6">
      <c r="A1288" s="266">
        <v>2240601</v>
      </c>
      <c r="B1288" s="267" t="s">
        <v>1095</v>
      </c>
      <c r="C1288" s="268">
        <v>0</v>
      </c>
      <c r="D1288" s="247"/>
      <c r="E1288" s="247"/>
      <c r="F1288" s="247">
        <f t="shared" si="20"/>
        <v>0</v>
      </c>
    </row>
    <row r="1289" s="101" customFormat="1" ht="25.05" customHeight="1" spans="1:6">
      <c r="A1289" s="266">
        <v>2240602</v>
      </c>
      <c r="B1289" s="267" t="s">
        <v>1096</v>
      </c>
      <c r="C1289" s="268">
        <v>0</v>
      </c>
      <c r="D1289" s="247"/>
      <c r="E1289" s="247"/>
      <c r="F1289" s="247">
        <f t="shared" si="20"/>
        <v>0</v>
      </c>
    </row>
    <row r="1290" s="101" customFormat="1" ht="25.05" customHeight="1" spans="1:6">
      <c r="A1290" s="266">
        <v>2240699</v>
      </c>
      <c r="B1290" s="267" t="s">
        <v>1097</v>
      </c>
      <c r="C1290" s="268">
        <v>0</v>
      </c>
      <c r="D1290" s="247"/>
      <c r="E1290" s="247"/>
      <c r="F1290" s="247">
        <f t="shared" si="20"/>
        <v>0</v>
      </c>
    </row>
    <row r="1291" s="101" customFormat="1" ht="25.05" customHeight="1" spans="1:6">
      <c r="A1291" s="266">
        <v>22407</v>
      </c>
      <c r="B1291" s="267" t="s">
        <v>1098</v>
      </c>
      <c r="C1291" s="268">
        <v>0</v>
      </c>
      <c r="D1291" s="247"/>
      <c r="E1291" s="247"/>
      <c r="F1291" s="247">
        <f t="shared" si="20"/>
        <v>0</v>
      </c>
    </row>
    <row r="1292" s="101" customFormat="1" ht="25.05" customHeight="1" spans="1:6">
      <c r="A1292" s="266">
        <v>2240703</v>
      </c>
      <c r="B1292" s="267" t="s">
        <v>1099</v>
      </c>
      <c r="C1292" s="268">
        <v>0</v>
      </c>
      <c r="D1292" s="247"/>
      <c r="E1292" s="247"/>
      <c r="F1292" s="247">
        <f t="shared" si="20"/>
        <v>0</v>
      </c>
    </row>
    <row r="1293" s="101" customFormat="1" ht="25.05" customHeight="1" spans="1:6">
      <c r="A1293" s="266">
        <v>2240704</v>
      </c>
      <c r="B1293" s="267" t="s">
        <v>1100</v>
      </c>
      <c r="C1293" s="268">
        <v>0</v>
      </c>
      <c r="D1293" s="247"/>
      <c r="E1293" s="247"/>
      <c r="F1293" s="247">
        <f t="shared" si="20"/>
        <v>0</v>
      </c>
    </row>
    <row r="1294" s="101" customFormat="1" ht="25.05" customHeight="1" spans="1:6">
      <c r="A1294" s="266">
        <v>2240799</v>
      </c>
      <c r="B1294" s="267" t="s">
        <v>1101</v>
      </c>
      <c r="C1294" s="268">
        <v>0</v>
      </c>
      <c r="D1294" s="247"/>
      <c r="E1294" s="247"/>
      <c r="F1294" s="247">
        <f t="shared" si="20"/>
        <v>0</v>
      </c>
    </row>
    <row r="1295" s="101" customFormat="1" ht="25.05" customHeight="1" spans="1:6">
      <c r="A1295" s="266">
        <v>22499</v>
      </c>
      <c r="B1295" s="267" t="s">
        <v>1102</v>
      </c>
      <c r="C1295" s="268">
        <v>0</v>
      </c>
      <c r="D1295" s="247"/>
      <c r="E1295" s="247"/>
      <c r="F1295" s="247">
        <f t="shared" si="20"/>
        <v>0</v>
      </c>
    </row>
    <row r="1296" s="101" customFormat="1" ht="25.05" customHeight="1" spans="1:6">
      <c r="A1296" s="266">
        <v>2249999</v>
      </c>
      <c r="B1296" s="267" t="s">
        <v>1103</v>
      </c>
      <c r="C1296" s="268">
        <v>0</v>
      </c>
      <c r="D1296" s="247"/>
      <c r="E1296" s="247"/>
      <c r="F1296" s="247">
        <f t="shared" si="20"/>
        <v>0</v>
      </c>
    </row>
    <row r="1297" s="101" customFormat="1" ht="25.05" customHeight="1" spans="1:6">
      <c r="A1297" s="266">
        <v>227</v>
      </c>
      <c r="B1297" s="267" t="s">
        <v>1104</v>
      </c>
      <c r="C1297" s="268">
        <v>7000</v>
      </c>
      <c r="D1297" s="247"/>
      <c r="E1297" s="247"/>
      <c r="F1297" s="247">
        <f t="shared" si="20"/>
        <v>7000</v>
      </c>
    </row>
    <row r="1298" s="101" customFormat="1" ht="25.05" customHeight="1" spans="1:6">
      <c r="A1298" s="266">
        <v>229</v>
      </c>
      <c r="B1298" s="267" t="s">
        <v>1105</v>
      </c>
      <c r="C1298" s="268">
        <v>0</v>
      </c>
      <c r="D1298" s="247"/>
      <c r="E1298" s="247"/>
      <c r="F1298" s="247">
        <f t="shared" si="20"/>
        <v>0</v>
      </c>
    </row>
    <row r="1299" s="101" customFormat="1" ht="25.05" customHeight="1" spans="1:6">
      <c r="A1299" s="266">
        <v>22999</v>
      </c>
      <c r="B1299" s="267" t="s">
        <v>970</v>
      </c>
      <c r="C1299" s="268">
        <v>0</v>
      </c>
      <c r="D1299" s="247"/>
      <c r="E1299" s="247"/>
      <c r="F1299" s="247">
        <f t="shared" si="20"/>
        <v>0</v>
      </c>
    </row>
    <row r="1300" s="101" customFormat="1" ht="25.05" customHeight="1" spans="1:6">
      <c r="A1300" s="266">
        <v>2299999</v>
      </c>
      <c r="B1300" s="267" t="s">
        <v>264</v>
      </c>
      <c r="C1300" s="268">
        <v>0</v>
      </c>
      <c r="D1300" s="247"/>
      <c r="E1300" s="247"/>
      <c r="F1300" s="247">
        <f t="shared" si="20"/>
        <v>0</v>
      </c>
    </row>
    <row r="1301" s="101" customFormat="1" ht="25.05" customHeight="1" spans="1:6">
      <c r="A1301" s="266">
        <v>232</v>
      </c>
      <c r="B1301" s="267" t="s">
        <v>1106</v>
      </c>
      <c r="C1301" s="268">
        <v>10193</v>
      </c>
      <c r="D1301" s="247"/>
      <c r="E1301" s="247"/>
      <c r="F1301" s="247">
        <f t="shared" si="20"/>
        <v>10193</v>
      </c>
    </row>
    <row r="1302" s="101" customFormat="1" ht="25.05" customHeight="1" spans="1:6">
      <c r="A1302" s="266">
        <v>23201</v>
      </c>
      <c r="B1302" s="267" t="s">
        <v>1107</v>
      </c>
      <c r="C1302" s="268">
        <v>0</v>
      </c>
      <c r="D1302" s="247"/>
      <c r="E1302" s="247"/>
      <c r="F1302" s="247">
        <f t="shared" si="20"/>
        <v>0</v>
      </c>
    </row>
    <row r="1303" s="101" customFormat="1" ht="25.05" customHeight="1" spans="1:6">
      <c r="A1303" s="266">
        <v>23202</v>
      </c>
      <c r="B1303" s="267" t="s">
        <v>1108</v>
      </c>
      <c r="C1303" s="268">
        <v>0</v>
      </c>
      <c r="D1303" s="247"/>
      <c r="E1303" s="247"/>
      <c r="F1303" s="247">
        <f t="shared" si="20"/>
        <v>0</v>
      </c>
    </row>
    <row r="1304" s="101" customFormat="1" ht="25.05" customHeight="1" spans="1:6">
      <c r="A1304" s="266">
        <v>2320201</v>
      </c>
      <c r="B1304" s="267" t="s">
        <v>1109</v>
      </c>
      <c r="C1304" s="268">
        <v>0</v>
      </c>
      <c r="D1304" s="247"/>
      <c r="E1304" s="247"/>
      <c r="F1304" s="247">
        <f t="shared" si="20"/>
        <v>0</v>
      </c>
    </row>
    <row r="1305" s="101" customFormat="1" ht="25.05" customHeight="1" spans="1:6">
      <c r="A1305" s="266">
        <v>2320202</v>
      </c>
      <c r="B1305" s="267" t="s">
        <v>1110</v>
      </c>
      <c r="C1305" s="268">
        <v>0</v>
      </c>
      <c r="D1305" s="247"/>
      <c r="E1305" s="247"/>
      <c r="F1305" s="247">
        <f t="shared" si="20"/>
        <v>0</v>
      </c>
    </row>
    <row r="1306" s="101" customFormat="1" ht="25.05" customHeight="1" spans="1:6">
      <c r="A1306" s="266">
        <v>2320203</v>
      </c>
      <c r="B1306" s="267" t="s">
        <v>1111</v>
      </c>
      <c r="C1306" s="268">
        <v>0</v>
      </c>
      <c r="D1306" s="247"/>
      <c r="E1306" s="247"/>
      <c r="F1306" s="247">
        <f t="shared" si="20"/>
        <v>0</v>
      </c>
    </row>
    <row r="1307" s="101" customFormat="1" ht="25.05" customHeight="1" spans="1:6">
      <c r="A1307" s="266">
        <v>2320299</v>
      </c>
      <c r="B1307" s="267" t="s">
        <v>1112</v>
      </c>
      <c r="C1307" s="268">
        <v>0</v>
      </c>
      <c r="D1307" s="247"/>
      <c r="E1307" s="247"/>
      <c r="F1307" s="247">
        <f t="shared" si="20"/>
        <v>0</v>
      </c>
    </row>
    <row r="1308" s="101" customFormat="1" ht="25.05" customHeight="1" spans="1:6">
      <c r="A1308" s="266">
        <v>23203</v>
      </c>
      <c r="B1308" s="267" t="s">
        <v>1113</v>
      </c>
      <c r="C1308" s="268">
        <v>10193</v>
      </c>
      <c r="D1308" s="247"/>
      <c r="E1308" s="247"/>
      <c r="F1308" s="247">
        <f t="shared" si="20"/>
        <v>10193</v>
      </c>
    </row>
    <row r="1309" s="101" customFormat="1" ht="25.05" customHeight="1" spans="1:6">
      <c r="A1309" s="266">
        <v>2320301</v>
      </c>
      <c r="B1309" s="267" t="s">
        <v>1114</v>
      </c>
      <c r="C1309" s="268">
        <v>10193</v>
      </c>
      <c r="D1309" s="247"/>
      <c r="E1309" s="247"/>
      <c r="F1309" s="247">
        <f t="shared" si="20"/>
        <v>10193</v>
      </c>
    </row>
    <row r="1310" s="101" customFormat="1" ht="25.05" customHeight="1" spans="1:6">
      <c r="A1310" s="266">
        <v>2320302</v>
      </c>
      <c r="B1310" s="267" t="s">
        <v>1115</v>
      </c>
      <c r="C1310" s="268">
        <v>0</v>
      </c>
      <c r="D1310" s="247"/>
      <c r="E1310" s="247"/>
      <c r="F1310" s="247">
        <f t="shared" si="20"/>
        <v>0</v>
      </c>
    </row>
    <row r="1311" s="101" customFormat="1" ht="25.05" customHeight="1" spans="1:6">
      <c r="A1311" s="266">
        <v>2320303</v>
      </c>
      <c r="B1311" s="267" t="s">
        <v>1116</v>
      </c>
      <c r="C1311" s="268">
        <v>0</v>
      </c>
      <c r="D1311" s="247"/>
      <c r="E1311" s="247"/>
      <c r="F1311" s="247">
        <f t="shared" si="20"/>
        <v>0</v>
      </c>
    </row>
    <row r="1312" s="101" customFormat="1" ht="25.05" customHeight="1" spans="1:6">
      <c r="A1312" s="266">
        <v>2320399</v>
      </c>
      <c r="B1312" s="267" t="s">
        <v>1117</v>
      </c>
      <c r="C1312" s="268">
        <v>0</v>
      </c>
      <c r="D1312" s="247"/>
      <c r="E1312" s="247"/>
      <c r="F1312" s="247">
        <f t="shared" si="20"/>
        <v>0</v>
      </c>
    </row>
    <row r="1313" s="101" customFormat="1" ht="25.05" customHeight="1" spans="1:6">
      <c r="A1313" s="266">
        <v>233</v>
      </c>
      <c r="B1313" s="267" t="s">
        <v>1118</v>
      </c>
      <c r="C1313" s="268">
        <v>0</v>
      </c>
      <c r="D1313" s="247"/>
      <c r="E1313" s="247"/>
      <c r="F1313" s="247">
        <f t="shared" si="20"/>
        <v>0</v>
      </c>
    </row>
    <row r="1314" s="101" customFormat="1" ht="25.05" customHeight="1" spans="1:6">
      <c r="A1314" s="266">
        <v>23301</v>
      </c>
      <c r="B1314" s="267" t="s">
        <v>1119</v>
      </c>
      <c r="C1314" s="268">
        <v>0</v>
      </c>
      <c r="D1314" s="247"/>
      <c r="E1314" s="247"/>
      <c r="F1314" s="247">
        <f t="shared" si="20"/>
        <v>0</v>
      </c>
    </row>
    <row r="1315" s="101" customFormat="1" ht="25.05" customHeight="1" spans="1:6">
      <c r="A1315" s="266">
        <v>23302</v>
      </c>
      <c r="B1315" s="267" t="s">
        <v>1120</v>
      </c>
      <c r="C1315" s="268">
        <v>0</v>
      </c>
      <c r="D1315" s="247"/>
      <c r="E1315" s="247"/>
      <c r="F1315" s="247">
        <f t="shared" si="20"/>
        <v>0</v>
      </c>
    </row>
    <row r="1316" s="101" customFormat="1" ht="25.05" customHeight="1" spans="1:6">
      <c r="A1316" s="266">
        <v>23303</v>
      </c>
      <c r="B1316" s="267" t="s">
        <v>1121</v>
      </c>
      <c r="C1316" s="268">
        <v>0</v>
      </c>
      <c r="D1316" s="247"/>
      <c r="E1316" s="247"/>
      <c r="F1316" s="247">
        <f t="shared" si="20"/>
        <v>0</v>
      </c>
    </row>
    <row r="1317" s="101" customFormat="1" spans="3:6">
      <c r="C1317" s="251"/>
      <c r="D1317" s="251"/>
      <c r="E1317" s="251"/>
      <c r="F1317" s="251"/>
    </row>
    <row r="1318" s="101" customFormat="1" spans="3:6">
      <c r="C1318" s="251"/>
      <c r="D1318" s="251"/>
      <c r="E1318" s="251"/>
      <c r="F1318" s="251"/>
    </row>
    <row r="1319" s="101" customFormat="1" spans="3:6">
      <c r="C1319" s="251"/>
      <c r="D1319" s="251"/>
      <c r="E1319" s="251"/>
      <c r="F1319" s="251"/>
    </row>
    <row r="1320" s="101" customFormat="1" spans="3:6">
      <c r="C1320" s="251"/>
      <c r="D1320" s="251"/>
      <c r="E1320" s="251"/>
      <c r="F1320" s="251"/>
    </row>
  </sheetData>
  <autoFilter ref="A5:F1316">
    <extLst/>
  </autoFilter>
  <mergeCells count="7">
    <mergeCell ref="A2:F2"/>
    <mergeCell ref="A4:A5"/>
    <mergeCell ref="B4:B5"/>
    <mergeCell ref="C4:C5"/>
    <mergeCell ref="D4:D5"/>
    <mergeCell ref="E4:E5"/>
    <mergeCell ref="F4:F5"/>
  </mergeCells>
  <conditionalFormatting sqref="A$1:A$1048576">
    <cfRule type="duplicateValues" dxfId="0" priority="1"/>
    <cfRule type="duplicateValues" dxfId="0" priority="2"/>
    <cfRule type="duplicateValues" dxfId="0" priority="3"/>
  </conditionalFormatting>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1326"/>
  <sheetViews>
    <sheetView workbookViewId="0">
      <selection activeCell="I14" sqref="I14"/>
    </sheetView>
  </sheetViews>
  <sheetFormatPr defaultColWidth="9.1" defaultRowHeight="14.25" outlineLevelCol="2"/>
  <cols>
    <col min="1" max="1" width="9.3" style="101" customWidth="1"/>
    <col min="2" max="2" width="34" style="101" customWidth="1"/>
    <col min="3" max="3" width="18.3" style="240" customWidth="1"/>
    <col min="4" max="16384" width="9.1" style="101"/>
  </cols>
  <sheetData>
    <row r="1" s="101" customFormat="1" spans="3:3">
      <c r="C1" s="241" t="s">
        <v>1122</v>
      </c>
    </row>
    <row r="2" s="101" customFormat="1" ht="38.25" customHeight="1" spans="1:3">
      <c r="A2" s="104" t="s">
        <v>1123</v>
      </c>
      <c r="B2" s="104"/>
      <c r="C2" s="104"/>
    </row>
    <row r="3" s="101" customFormat="1" ht="18.45" customHeight="1" spans="1:3">
      <c r="A3" s="242"/>
      <c r="B3" s="242"/>
      <c r="C3" s="241" t="s">
        <v>53</v>
      </c>
    </row>
    <row r="4" s="101" customFormat="1" ht="16.95" customHeight="1" spans="1:3">
      <c r="A4" s="243" t="s">
        <v>102</v>
      </c>
      <c r="B4" s="243" t="s">
        <v>103</v>
      </c>
      <c r="C4" s="244" t="s">
        <v>1124</v>
      </c>
    </row>
    <row r="5" s="101" customFormat="1" ht="16.95" customHeight="1" spans="1:3">
      <c r="A5" s="245"/>
      <c r="B5" s="246" t="s">
        <v>108</v>
      </c>
      <c r="C5" s="247">
        <v>233779</v>
      </c>
    </row>
    <row r="6" s="101" customFormat="1" ht="16.95" customHeight="1" spans="1:3">
      <c r="A6" s="245" t="s">
        <v>1125</v>
      </c>
      <c r="B6" s="246" t="s">
        <v>109</v>
      </c>
      <c r="C6" s="247">
        <v>34953.2268215076</v>
      </c>
    </row>
    <row r="7" s="101" customFormat="1" ht="16.95" customHeight="1" spans="1:3">
      <c r="A7" s="245" t="s">
        <v>1126</v>
      </c>
      <c r="B7" s="246" t="s">
        <v>110</v>
      </c>
      <c r="C7" s="247">
        <v>868.2152853</v>
      </c>
    </row>
    <row r="8" s="101" customFormat="1" ht="16.95" customHeight="1" spans="1:3">
      <c r="A8" s="245" t="s">
        <v>1127</v>
      </c>
      <c r="B8" s="245" t="s">
        <v>111</v>
      </c>
      <c r="C8" s="247">
        <v>795.9566508</v>
      </c>
    </row>
    <row r="9" s="101" customFormat="1" ht="16.95" customHeight="1" spans="1:3">
      <c r="A9" s="245" t="s">
        <v>1128</v>
      </c>
      <c r="B9" s="245" t="s">
        <v>112</v>
      </c>
      <c r="C9" s="247">
        <v>0</v>
      </c>
    </row>
    <row r="10" s="101" customFormat="1" ht="16.95" customHeight="1" spans="1:3">
      <c r="A10" s="245" t="s">
        <v>1129</v>
      </c>
      <c r="B10" s="245" t="s">
        <v>113</v>
      </c>
      <c r="C10" s="247">
        <v>0</v>
      </c>
    </row>
    <row r="11" s="101" customFormat="1" ht="16.95" customHeight="1" spans="1:3">
      <c r="A11" s="245" t="s">
        <v>1130</v>
      </c>
      <c r="B11" s="245" t="s">
        <v>114</v>
      </c>
      <c r="C11" s="247">
        <v>72.2586345</v>
      </c>
    </row>
    <row r="12" s="101" customFormat="1" ht="16.95" customHeight="1" spans="1:3">
      <c r="A12" s="245" t="s">
        <v>1131</v>
      </c>
      <c r="B12" s="245" t="s">
        <v>115</v>
      </c>
      <c r="C12" s="247">
        <v>0</v>
      </c>
    </row>
    <row r="13" s="101" customFormat="1" ht="16.95" customHeight="1" spans="1:3">
      <c r="A13" s="245" t="s">
        <v>1132</v>
      </c>
      <c r="B13" s="245" t="s">
        <v>116</v>
      </c>
      <c r="C13" s="247">
        <v>0</v>
      </c>
    </row>
    <row r="14" s="101" customFormat="1" ht="16.95" customHeight="1" spans="1:3">
      <c r="A14" s="245" t="s">
        <v>1133</v>
      </c>
      <c r="B14" s="245" t="s">
        <v>117</v>
      </c>
      <c r="C14" s="247">
        <v>0</v>
      </c>
    </row>
    <row r="15" s="101" customFormat="1" ht="16.95" customHeight="1" spans="1:3">
      <c r="A15" s="245" t="s">
        <v>1134</v>
      </c>
      <c r="B15" s="245" t="s">
        <v>118</v>
      </c>
      <c r="C15" s="247">
        <v>0</v>
      </c>
    </row>
    <row r="16" s="101" customFormat="1" ht="16.95" customHeight="1" spans="1:3">
      <c r="A16" s="245" t="s">
        <v>1135</v>
      </c>
      <c r="B16" s="245" t="s">
        <v>119</v>
      </c>
      <c r="C16" s="247">
        <v>0</v>
      </c>
    </row>
    <row r="17" s="101" customFormat="1" ht="16.95" customHeight="1" spans="1:3">
      <c r="A17" s="245" t="s">
        <v>1136</v>
      </c>
      <c r="B17" s="245" t="s">
        <v>120</v>
      </c>
      <c r="C17" s="247">
        <v>0</v>
      </c>
    </row>
    <row r="18" s="101" customFormat="1" ht="16.95" customHeight="1" spans="1:3">
      <c r="A18" s="245" t="s">
        <v>1137</v>
      </c>
      <c r="B18" s="245" t="s">
        <v>121</v>
      </c>
      <c r="C18" s="247">
        <v>0</v>
      </c>
    </row>
    <row r="19" s="101" customFormat="1" ht="16.95" customHeight="1" spans="1:3">
      <c r="A19" s="245" t="s">
        <v>1138</v>
      </c>
      <c r="B19" s="246" t="s">
        <v>122</v>
      </c>
      <c r="C19" s="247">
        <v>434.6367981888</v>
      </c>
    </row>
    <row r="20" s="101" customFormat="1" ht="16.95" customHeight="1" spans="1:3">
      <c r="A20" s="245" t="s">
        <v>1139</v>
      </c>
      <c r="B20" s="245" t="s">
        <v>111</v>
      </c>
      <c r="C20" s="247">
        <v>434.6367981888</v>
      </c>
    </row>
    <row r="21" s="101" customFormat="1" ht="16.95" customHeight="1" spans="1:3">
      <c r="A21" s="245" t="s">
        <v>1140</v>
      </c>
      <c r="B21" s="245" t="s">
        <v>112</v>
      </c>
      <c r="C21" s="247">
        <v>0</v>
      </c>
    </row>
    <row r="22" s="101" customFormat="1" ht="16.95" customHeight="1" spans="1:3">
      <c r="A22" s="245" t="s">
        <v>1141</v>
      </c>
      <c r="B22" s="245" t="s">
        <v>113</v>
      </c>
      <c r="C22" s="247">
        <v>0</v>
      </c>
    </row>
    <row r="23" s="101" customFormat="1" ht="16.95" customHeight="1" spans="1:3">
      <c r="A23" s="245" t="s">
        <v>1142</v>
      </c>
      <c r="B23" s="245" t="s">
        <v>123</v>
      </c>
      <c r="C23" s="247">
        <v>0</v>
      </c>
    </row>
    <row r="24" s="101" customFormat="1" ht="16.95" customHeight="1" spans="1:3">
      <c r="A24" s="245" t="s">
        <v>1143</v>
      </c>
      <c r="B24" s="245" t="s">
        <v>124</v>
      </c>
      <c r="C24" s="247">
        <v>0</v>
      </c>
    </row>
    <row r="25" s="101" customFormat="1" ht="16.95" customHeight="1" spans="1:3">
      <c r="A25" s="245" t="s">
        <v>1144</v>
      </c>
      <c r="B25" s="245" t="s">
        <v>125</v>
      </c>
      <c r="C25" s="247">
        <v>0</v>
      </c>
    </row>
    <row r="26" s="101" customFormat="1" ht="16.95" customHeight="1" spans="1:3">
      <c r="A26" s="245" t="s">
        <v>1145</v>
      </c>
      <c r="B26" s="245" t="s">
        <v>120</v>
      </c>
      <c r="C26" s="247">
        <v>0</v>
      </c>
    </row>
    <row r="27" s="101" customFormat="1" ht="16.95" customHeight="1" spans="1:3">
      <c r="A27" s="245" t="s">
        <v>1146</v>
      </c>
      <c r="B27" s="245" t="s">
        <v>126</v>
      </c>
      <c r="C27" s="247">
        <v>0</v>
      </c>
    </row>
    <row r="28" s="101" customFormat="1" ht="16.95" customHeight="1" spans="1:3">
      <c r="A28" s="245" t="s">
        <v>1147</v>
      </c>
      <c r="B28" s="246" t="s">
        <v>127</v>
      </c>
      <c r="C28" s="247">
        <v>6587.4506324934</v>
      </c>
    </row>
    <row r="29" s="101" customFormat="1" ht="16.95" customHeight="1" spans="1:3">
      <c r="A29" s="245" t="s">
        <v>1148</v>
      </c>
      <c r="B29" s="245" t="s">
        <v>111</v>
      </c>
      <c r="C29" s="247">
        <v>2355.953869377</v>
      </c>
    </row>
    <row r="30" s="101" customFormat="1" ht="16.95" customHeight="1" spans="1:3">
      <c r="A30" s="245" t="s">
        <v>1149</v>
      </c>
      <c r="B30" s="245" t="s">
        <v>112</v>
      </c>
      <c r="C30" s="247">
        <v>1111.6713</v>
      </c>
    </row>
    <row r="31" s="101" customFormat="1" ht="16.95" customHeight="1" spans="1:3">
      <c r="A31" s="245" t="s">
        <v>1150</v>
      </c>
      <c r="B31" s="245" t="s">
        <v>113</v>
      </c>
      <c r="C31" s="247">
        <v>0</v>
      </c>
    </row>
    <row r="32" s="101" customFormat="1" ht="16.95" customHeight="1" spans="1:3">
      <c r="A32" s="245" t="s">
        <v>1151</v>
      </c>
      <c r="B32" s="245" t="s">
        <v>128</v>
      </c>
      <c r="C32" s="247">
        <v>0</v>
      </c>
    </row>
    <row r="33" s="101" customFormat="1" ht="16.95" customHeight="1" spans="1:3">
      <c r="A33" s="245" t="s">
        <v>1152</v>
      </c>
      <c r="B33" s="245" t="s">
        <v>129</v>
      </c>
      <c r="C33" s="247">
        <v>0</v>
      </c>
    </row>
    <row r="34" s="101" customFormat="1" ht="16.95" customHeight="1" spans="1:3">
      <c r="A34" s="245" t="s">
        <v>1153</v>
      </c>
      <c r="B34" s="245" t="s">
        <v>130</v>
      </c>
      <c r="C34" s="247">
        <v>0</v>
      </c>
    </row>
    <row r="35" s="101" customFormat="1" ht="16.95" customHeight="1" spans="1:3">
      <c r="A35" s="245" t="s">
        <v>1154</v>
      </c>
      <c r="B35" s="245" t="s">
        <v>131</v>
      </c>
      <c r="C35" s="247">
        <v>130.9860059364</v>
      </c>
    </row>
    <row r="36" s="101" customFormat="1" ht="16.95" customHeight="1" spans="1:3">
      <c r="A36" s="245" t="s">
        <v>1155</v>
      </c>
      <c r="B36" s="245" t="s">
        <v>132</v>
      </c>
      <c r="C36" s="247">
        <v>0</v>
      </c>
    </row>
    <row r="37" s="101" customFormat="1" ht="16.95" customHeight="1" spans="1:3">
      <c r="A37" s="245" t="s">
        <v>1156</v>
      </c>
      <c r="B37" s="245" t="s">
        <v>120</v>
      </c>
      <c r="C37" s="247">
        <v>0</v>
      </c>
    </row>
    <row r="38" s="101" customFormat="1" ht="16.95" customHeight="1" spans="1:3">
      <c r="A38" s="245" t="s">
        <v>1157</v>
      </c>
      <c r="B38" s="245" t="s">
        <v>133</v>
      </c>
      <c r="C38" s="247">
        <v>2988.83945718</v>
      </c>
    </row>
    <row r="39" s="101" customFormat="1" ht="16.95" customHeight="1" spans="1:3">
      <c r="A39" s="245" t="s">
        <v>1158</v>
      </c>
      <c r="B39" s="246" t="s">
        <v>134</v>
      </c>
      <c r="C39" s="247">
        <v>496.950421239</v>
      </c>
    </row>
    <row r="40" s="101" customFormat="1" ht="16.95" customHeight="1" spans="1:3">
      <c r="A40" s="245" t="s">
        <v>1159</v>
      </c>
      <c r="B40" s="245" t="s">
        <v>111</v>
      </c>
      <c r="C40" s="247">
        <v>496.950421239</v>
      </c>
    </row>
    <row r="41" s="101" customFormat="1" ht="16.95" customHeight="1" spans="1:3">
      <c r="A41" s="245" t="s">
        <v>1160</v>
      </c>
      <c r="B41" s="245" t="s">
        <v>112</v>
      </c>
      <c r="C41" s="247">
        <v>0</v>
      </c>
    </row>
    <row r="42" s="101" customFormat="1" ht="16.95" customHeight="1" spans="1:3">
      <c r="A42" s="245" t="s">
        <v>1161</v>
      </c>
      <c r="B42" s="245" t="s">
        <v>113</v>
      </c>
      <c r="C42" s="247">
        <v>0</v>
      </c>
    </row>
    <row r="43" s="101" customFormat="1" ht="16.95" customHeight="1" spans="1:3">
      <c r="A43" s="245" t="s">
        <v>1162</v>
      </c>
      <c r="B43" s="245" t="s">
        <v>135</v>
      </c>
      <c r="C43" s="247">
        <v>0</v>
      </c>
    </row>
    <row r="44" s="101" customFormat="1" ht="16.95" customHeight="1" spans="1:3">
      <c r="A44" s="245" t="s">
        <v>1163</v>
      </c>
      <c r="B44" s="245" t="s">
        <v>136</v>
      </c>
      <c r="C44" s="247">
        <v>0</v>
      </c>
    </row>
    <row r="45" s="101" customFormat="1" ht="16.95" customHeight="1" spans="1:3">
      <c r="A45" s="245" t="s">
        <v>1164</v>
      </c>
      <c r="B45" s="245" t="s">
        <v>137</v>
      </c>
      <c r="C45" s="247">
        <v>0</v>
      </c>
    </row>
    <row r="46" s="101" customFormat="1" ht="16.95" customHeight="1" spans="1:3">
      <c r="A46" s="245" t="s">
        <v>1165</v>
      </c>
      <c r="B46" s="245" t="s">
        <v>138</v>
      </c>
      <c r="C46" s="247">
        <v>0</v>
      </c>
    </row>
    <row r="47" s="101" customFormat="1" ht="16.95" customHeight="1" spans="1:3">
      <c r="A47" s="245" t="s">
        <v>1166</v>
      </c>
      <c r="B47" s="245" t="s">
        <v>139</v>
      </c>
      <c r="C47" s="247">
        <v>0</v>
      </c>
    </row>
    <row r="48" s="101" customFormat="1" ht="16.95" customHeight="1" spans="1:3">
      <c r="A48" s="245" t="s">
        <v>1167</v>
      </c>
      <c r="B48" s="245" t="s">
        <v>120</v>
      </c>
      <c r="C48" s="247">
        <v>0</v>
      </c>
    </row>
    <row r="49" s="101" customFormat="1" ht="16.95" customHeight="1" spans="1:3">
      <c r="A49" s="245" t="s">
        <v>1168</v>
      </c>
      <c r="B49" s="245" t="s">
        <v>140</v>
      </c>
      <c r="C49" s="247">
        <v>0</v>
      </c>
    </row>
    <row r="50" s="101" customFormat="1" ht="16.95" customHeight="1" spans="1:3">
      <c r="A50" s="245" t="s">
        <v>1169</v>
      </c>
      <c r="B50" s="246" t="s">
        <v>141</v>
      </c>
      <c r="C50" s="247">
        <v>128.9538708</v>
      </c>
    </row>
    <row r="51" s="101" customFormat="1" ht="16.95" customHeight="1" spans="1:3">
      <c r="A51" s="245" t="s">
        <v>1170</v>
      </c>
      <c r="B51" s="245" t="s">
        <v>111</v>
      </c>
      <c r="C51" s="247">
        <v>0</v>
      </c>
    </row>
    <row r="52" s="101" customFormat="1" ht="16.95" customHeight="1" spans="1:3">
      <c r="A52" s="245" t="s">
        <v>1171</v>
      </c>
      <c r="B52" s="245" t="s">
        <v>112</v>
      </c>
      <c r="C52" s="247">
        <v>0</v>
      </c>
    </row>
    <row r="53" s="101" customFormat="1" ht="16.95" customHeight="1" spans="1:3">
      <c r="A53" s="245" t="s">
        <v>1172</v>
      </c>
      <c r="B53" s="245" t="s">
        <v>113</v>
      </c>
      <c r="C53" s="247">
        <v>0</v>
      </c>
    </row>
    <row r="54" s="101" customFormat="1" ht="16.95" customHeight="1" spans="1:3">
      <c r="A54" s="245" t="s">
        <v>1173</v>
      </c>
      <c r="B54" s="245" t="s">
        <v>142</v>
      </c>
      <c r="C54" s="247">
        <v>0</v>
      </c>
    </row>
    <row r="55" s="101" customFormat="1" ht="16.95" customHeight="1" spans="1:3">
      <c r="A55" s="245" t="s">
        <v>1174</v>
      </c>
      <c r="B55" s="245" t="s">
        <v>143</v>
      </c>
      <c r="C55" s="247">
        <v>0</v>
      </c>
    </row>
    <row r="56" s="101" customFormat="1" ht="16.95" customHeight="1" spans="1:3">
      <c r="A56" s="245" t="s">
        <v>1175</v>
      </c>
      <c r="B56" s="245" t="s">
        <v>144</v>
      </c>
      <c r="C56" s="247">
        <v>40.0201668</v>
      </c>
    </row>
    <row r="57" s="101" customFormat="1" ht="16.95" customHeight="1" spans="1:3">
      <c r="A57" s="245" t="s">
        <v>1176</v>
      </c>
      <c r="B57" s="245" t="s">
        <v>145</v>
      </c>
      <c r="C57" s="247">
        <v>88.933704</v>
      </c>
    </row>
    <row r="58" s="101" customFormat="1" ht="16.95" customHeight="1" spans="1:3">
      <c r="A58" s="245" t="s">
        <v>1177</v>
      </c>
      <c r="B58" s="245" t="s">
        <v>146</v>
      </c>
      <c r="C58" s="247">
        <v>0</v>
      </c>
    </row>
    <row r="59" s="101" customFormat="1" ht="16.95" customHeight="1" spans="1:3">
      <c r="A59" s="245" t="s">
        <v>1178</v>
      </c>
      <c r="B59" s="245" t="s">
        <v>120</v>
      </c>
      <c r="C59" s="247">
        <v>0</v>
      </c>
    </row>
    <row r="60" s="101" customFormat="1" ht="16.95" customHeight="1" spans="1:3">
      <c r="A60" s="245" t="s">
        <v>1179</v>
      </c>
      <c r="B60" s="245" t="s">
        <v>147</v>
      </c>
      <c r="C60" s="247">
        <v>0</v>
      </c>
    </row>
    <row r="61" s="101" customFormat="1" ht="16.95" customHeight="1" spans="1:3">
      <c r="A61" s="245" t="s">
        <v>1180</v>
      </c>
      <c r="B61" s="246" t="s">
        <v>148</v>
      </c>
      <c r="C61" s="247">
        <v>1435.478916264</v>
      </c>
    </row>
    <row r="62" s="101" customFormat="1" ht="16.95" customHeight="1" spans="1:3">
      <c r="A62" s="245" t="s">
        <v>1181</v>
      </c>
      <c r="B62" s="245" t="s">
        <v>111</v>
      </c>
      <c r="C62" s="247">
        <v>1435.478916264</v>
      </c>
    </row>
    <row r="63" s="101" customFormat="1" ht="16.95" customHeight="1" spans="1:3">
      <c r="A63" s="245" t="s">
        <v>1182</v>
      </c>
      <c r="B63" s="245" t="s">
        <v>112</v>
      </c>
      <c r="C63" s="247">
        <v>0</v>
      </c>
    </row>
    <row r="64" s="101" customFormat="1" ht="16.95" customHeight="1" spans="1:3">
      <c r="A64" s="245" t="s">
        <v>1183</v>
      </c>
      <c r="B64" s="245" t="s">
        <v>113</v>
      </c>
      <c r="C64" s="247">
        <v>0</v>
      </c>
    </row>
    <row r="65" s="101" customFormat="1" ht="16.95" customHeight="1" spans="1:3">
      <c r="A65" s="245" t="s">
        <v>1184</v>
      </c>
      <c r="B65" s="245" t="s">
        <v>149</v>
      </c>
      <c r="C65" s="247">
        <v>0</v>
      </c>
    </row>
    <row r="66" s="101" customFormat="1" ht="16.95" customHeight="1" spans="1:3">
      <c r="A66" s="245" t="s">
        <v>1185</v>
      </c>
      <c r="B66" s="245" t="s">
        <v>150</v>
      </c>
      <c r="C66" s="247">
        <v>0</v>
      </c>
    </row>
    <row r="67" s="101" customFormat="1" ht="16.95" customHeight="1" spans="1:3">
      <c r="A67" s="245" t="s">
        <v>1186</v>
      </c>
      <c r="B67" s="245" t="s">
        <v>151</v>
      </c>
      <c r="C67" s="247">
        <v>0</v>
      </c>
    </row>
    <row r="68" s="101" customFormat="1" ht="16.95" customHeight="1" spans="1:3">
      <c r="A68" s="245" t="s">
        <v>1187</v>
      </c>
      <c r="B68" s="245" t="s">
        <v>152</v>
      </c>
      <c r="C68" s="247">
        <v>0</v>
      </c>
    </row>
    <row r="69" s="101" customFormat="1" ht="16.95" customHeight="1" spans="1:3">
      <c r="A69" s="245" t="s">
        <v>1188</v>
      </c>
      <c r="B69" s="245" t="s">
        <v>153</v>
      </c>
      <c r="C69" s="247">
        <v>0</v>
      </c>
    </row>
    <row r="70" s="101" customFormat="1" ht="16.95" customHeight="1" spans="1:3">
      <c r="A70" s="245" t="s">
        <v>1189</v>
      </c>
      <c r="B70" s="245" t="s">
        <v>120</v>
      </c>
      <c r="C70" s="247">
        <v>0</v>
      </c>
    </row>
    <row r="71" s="101" customFormat="1" ht="16.95" customHeight="1" spans="1:3">
      <c r="A71" s="245" t="s">
        <v>1190</v>
      </c>
      <c r="B71" s="245" t="s">
        <v>154</v>
      </c>
      <c r="C71" s="247">
        <v>0</v>
      </c>
    </row>
    <row r="72" s="101" customFormat="1" ht="16.95" customHeight="1" spans="1:3">
      <c r="A72" s="245" t="s">
        <v>1191</v>
      </c>
      <c r="B72" s="246" t="s">
        <v>155</v>
      </c>
      <c r="C72" s="247">
        <v>2634.660981</v>
      </c>
    </row>
    <row r="73" s="101" customFormat="1" ht="16.95" customHeight="1" spans="1:3">
      <c r="A73" s="245" t="s">
        <v>1192</v>
      </c>
      <c r="B73" s="245" t="s">
        <v>111</v>
      </c>
      <c r="C73" s="247">
        <v>0</v>
      </c>
    </row>
    <row r="74" s="101" customFormat="1" ht="16.95" customHeight="1" spans="1:3">
      <c r="A74" s="245" t="s">
        <v>1193</v>
      </c>
      <c r="B74" s="245" t="s">
        <v>112</v>
      </c>
      <c r="C74" s="247">
        <v>0</v>
      </c>
    </row>
    <row r="75" s="101" customFormat="1" ht="16.95" customHeight="1" spans="1:3">
      <c r="A75" s="245" t="s">
        <v>1194</v>
      </c>
      <c r="B75" s="245" t="s">
        <v>113</v>
      </c>
      <c r="C75" s="247">
        <v>0</v>
      </c>
    </row>
    <row r="76" s="101" customFormat="1" ht="16.95" customHeight="1" spans="1:3">
      <c r="A76" s="245" t="s">
        <v>1195</v>
      </c>
      <c r="B76" s="245" t="s">
        <v>152</v>
      </c>
      <c r="C76" s="247">
        <v>0</v>
      </c>
    </row>
    <row r="77" s="101" customFormat="1" ht="16.95" customHeight="1" spans="1:3">
      <c r="A77" s="245" t="s">
        <v>1196</v>
      </c>
      <c r="B77" s="245" t="s">
        <v>1197</v>
      </c>
      <c r="C77" s="247">
        <v>2634.660981</v>
      </c>
    </row>
    <row r="78" s="101" customFormat="1" ht="16.95" customHeight="1" spans="1:3">
      <c r="A78" s="245" t="s">
        <v>1198</v>
      </c>
      <c r="B78" s="245" t="s">
        <v>120</v>
      </c>
      <c r="C78" s="247">
        <v>0</v>
      </c>
    </row>
    <row r="79" s="101" customFormat="1" ht="16.95" customHeight="1" spans="1:3">
      <c r="A79" s="245" t="s">
        <v>1199</v>
      </c>
      <c r="B79" s="245" t="s">
        <v>157</v>
      </c>
      <c r="C79" s="247">
        <v>0</v>
      </c>
    </row>
    <row r="80" s="101" customFormat="1" ht="16.95" customHeight="1" spans="1:3">
      <c r="A80" s="245" t="s">
        <v>1200</v>
      </c>
      <c r="B80" s="246" t="s">
        <v>158</v>
      </c>
      <c r="C80" s="247">
        <v>342.461460678</v>
      </c>
    </row>
    <row r="81" s="101" customFormat="1" ht="16.95" customHeight="1" spans="1:3">
      <c r="A81" s="245" t="s">
        <v>1201</v>
      </c>
      <c r="B81" s="245" t="s">
        <v>111</v>
      </c>
      <c r="C81" s="247">
        <v>342.461460678</v>
      </c>
    </row>
    <row r="82" s="101" customFormat="1" ht="16.95" customHeight="1" spans="1:3">
      <c r="A82" s="245" t="s">
        <v>1202</v>
      </c>
      <c r="B82" s="245" t="s">
        <v>112</v>
      </c>
      <c r="C82" s="247">
        <v>0</v>
      </c>
    </row>
    <row r="83" s="101" customFormat="1" ht="16.95" customHeight="1" spans="1:3">
      <c r="A83" s="245" t="s">
        <v>1203</v>
      </c>
      <c r="B83" s="245" t="s">
        <v>113</v>
      </c>
      <c r="C83" s="247">
        <v>0</v>
      </c>
    </row>
    <row r="84" s="101" customFormat="1" ht="16.95" customHeight="1" spans="1:3">
      <c r="A84" s="245" t="s">
        <v>1204</v>
      </c>
      <c r="B84" s="245" t="s">
        <v>159</v>
      </c>
      <c r="C84" s="247">
        <v>0</v>
      </c>
    </row>
    <row r="85" s="101" customFormat="1" ht="16.95" customHeight="1" spans="1:3">
      <c r="A85" s="245" t="s">
        <v>1205</v>
      </c>
      <c r="B85" s="245" t="s">
        <v>160</v>
      </c>
      <c r="C85" s="247">
        <v>0</v>
      </c>
    </row>
    <row r="86" s="101" customFormat="1" ht="16.95" customHeight="1" spans="1:3">
      <c r="A86" s="245" t="s">
        <v>1206</v>
      </c>
      <c r="B86" s="245" t="s">
        <v>152</v>
      </c>
      <c r="C86" s="247">
        <v>0</v>
      </c>
    </row>
    <row r="87" s="101" customFormat="1" ht="16.95" customHeight="1" spans="1:3">
      <c r="A87" s="245" t="s">
        <v>1207</v>
      </c>
      <c r="B87" s="245" t="s">
        <v>120</v>
      </c>
      <c r="C87" s="247">
        <v>0</v>
      </c>
    </row>
    <row r="88" s="101" customFormat="1" ht="16.95" customHeight="1" spans="1:3">
      <c r="A88" s="245" t="s">
        <v>1208</v>
      </c>
      <c r="B88" s="245" t="s">
        <v>161</v>
      </c>
      <c r="C88" s="247">
        <v>0</v>
      </c>
    </row>
    <row r="89" s="101" customFormat="1" ht="16.95" customHeight="1" spans="1:3">
      <c r="A89" s="245" t="s">
        <v>1209</v>
      </c>
      <c r="B89" s="246" t="s">
        <v>162</v>
      </c>
      <c r="C89" s="247">
        <v>0</v>
      </c>
    </row>
    <row r="90" s="101" customFormat="1" ht="16.95" customHeight="1" spans="1:3">
      <c r="A90" s="245" t="s">
        <v>1210</v>
      </c>
      <c r="B90" s="245" t="s">
        <v>111</v>
      </c>
      <c r="C90" s="247">
        <v>0</v>
      </c>
    </row>
    <row r="91" s="101" customFormat="1" ht="16.95" customHeight="1" spans="1:3">
      <c r="A91" s="245" t="s">
        <v>1211</v>
      </c>
      <c r="B91" s="245" t="s">
        <v>112</v>
      </c>
      <c r="C91" s="247">
        <v>0</v>
      </c>
    </row>
    <row r="92" s="101" customFormat="1" ht="16.95" customHeight="1" spans="1:3">
      <c r="A92" s="245" t="s">
        <v>1212</v>
      </c>
      <c r="B92" s="245" t="s">
        <v>113</v>
      </c>
      <c r="C92" s="247">
        <v>0</v>
      </c>
    </row>
    <row r="93" s="101" customFormat="1" ht="16.95" customHeight="1" spans="1:3">
      <c r="A93" s="245" t="s">
        <v>1213</v>
      </c>
      <c r="B93" s="245" t="s">
        <v>163</v>
      </c>
      <c r="C93" s="247">
        <v>0</v>
      </c>
    </row>
    <row r="94" s="101" customFormat="1" ht="16.95" customHeight="1" spans="1:3">
      <c r="A94" s="245" t="s">
        <v>1214</v>
      </c>
      <c r="B94" s="245" t="s">
        <v>164</v>
      </c>
      <c r="C94" s="247">
        <v>0</v>
      </c>
    </row>
    <row r="95" s="101" customFormat="1" ht="16.95" customHeight="1" spans="1:3">
      <c r="A95" s="245" t="s">
        <v>1215</v>
      </c>
      <c r="B95" s="245" t="s">
        <v>152</v>
      </c>
      <c r="C95" s="247">
        <v>0</v>
      </c>
    </row>
    <row r="96" s="101" customFormat="1" ht="16.95" customHeight="1" spans="1:3">
      <c r="A96" s="245" t="s">
        <v>1216</v>
      </c>
      <c r="B96" s="245" t="s">
        <v>165</v>
      </c>
      <c r="C96" s="247">
        <v>0</v>
      </c>
    </row>
    <row r="97" s="101" customFormat="1" ht="16.95" customHeight="1" spans="1:3">
      <c r="A97" s="245" t="s">
        <v>1217</v>
      </c>
      <c r="B97" s="245" t="s">
        <v>166</v>
      </c>
      <c r="C97" s="247">
        <v>0</v>
      </c>
    </row>
    <row r="98" s="101" customFormat="1" ht="16.95" customHeight="1" spans="1:3">
      <c r="A98" s="245" t="s">
        <v>1218</v>
      </c>
      <c r="B98" s="245" t="s">
        <v>167</v>
      </c>
      <c r="C98" s="247">
        <v>0</v>
      </c>
    </row>
    <row r="99" s="101" customFormat="1" ht="16.95" customHeight="1" spans="1:3">
      <c r="A99" s="245" t="s">
        <v>1219</v>
      </c>
      <c r="B99" s="245" t="s">
        <v>168</v>
      </c>
      <c r="C99" s="247">
        <v>0</v>
      </c>
    </row>
    <row r="100" s="101" customFormat="1" ht="16.95" customHeight="1" spans="1:3">
      <c r="A100" s="245" t="s">
        <v>1220</v>
      </c>
      <c r="B100" s="245" t="s">
        <v>120</v>
      </c>
      <c r="C100" s="247">
        <v>0</v>
      </c>
    </row>
    <row r="101" s="101" customFormat="1" ht="16.95" customHeight="1" spans="1:3">
      <c r="A101" s="245" t="s">
        <v>1221</v>
      </c>
      <c r="B101" s="245" t="s">
        <v>169</v>
      </c>
      <c r="C101" s="247">
        <v>0</v>
      </c>
    </row>
    <row r="102" s="101" customFormat="1" ht="16.95" customHeight="1" spans="1:3">
      <c r="A102" s="245" t="s">
        <v>1222</v>
      </c>
      <c r="B102" s="246" t="s">
        <v>170</v>
      </c>
      <c r="C102" s="247">
        <v>1635.579750264</v>
      </c>
    </row>
    <row r="103" s="101" customFormat="1" ht="16.95" customHeight="1" spans="1:3">
      <c r="A103" s="245" t="s">
        <v>1223</v>
      </c>
      <c r="B103" s="245" t="s">
        <v>111</v>
      </c>
      <c r="C103" s="247">
        <v>1635.579750264</v>
      </c>
    </row>
    <row r="104" s="101" customFormat="1" ht="16.95" customHeight="1" spans="1:3">
      <c r="A104" s="245" t="s">
        <v>1224</v>
      </c>
      <c r="B104" s="245" t="s">
        <v>112</v>
      </c>
      <c r="C104" s="247">
        <v>0</v>
      </c>
    </row>
    <row r="105" s="101" customFormat="1" ht="16.95" customHeight="1" spans="1:3">
      <c r="A105" s="245" t="s">
        <v>1225</v>
      </c>
      <c r="B105" s="245" t="s">
        <v>113</v>
      </c>
      <c r="C105" s="247">
        <v>0</v>
      </c>
    </row>
    <row r="106" s="101" customFormat="1" ht="16.95" customHeight="1" spans="1:3">
      <c r="A106" s="245" t="s">
        <v>1226</v>
      </c>
      <c r="B106" s="245" t="s">
        <v>171</v>
      </c>
      <c r="C106" s="247">
        <v>0</v>
      </c>
    </row>
    <row r="107" s="101" customFormat="1" ht="16.95" customHeight="1" spans="1:3">
      <c r="A107" s="245" t="s">
        <v>1227</v>
      </c>
      <c r="B107" s="245" t="s">
        <v>172</v>
      </c>
      <c r="C107" s="247">
        <v>0</v>
      </c>
    </row>
    <row r="108" s="101" customFormat="1" ht="16.95" customHeight="1" spans="1:3">
      <c r="A108" s="245" t="s">
        <v>1228</v>
      </c>
      <c r="B108" s="245" t="s">
        <v>173</v>
      </c>
      <c r="C108" s="247">
        <v>0</v>
      </c>
    </row>
    <row r="109" s="101" customFormat="1" ht="16.95" customHeight="1" spans="1:3">
      <c r="A109" s="245" t="s">
        <v>1229</v>
      </c>
      <c r="B109" s="245" t="s">
        <v>120</v>
      </c>
      <c r="C109" s="247">
        <v>0</v>
      </c>
    </row>
    <row r="110" s="101" customFormat="1" ht="16.95" customHeight="1" spans="1:3">
      <c r="A110" s="245" t="s">
        <v>1230</v>
      </c>
      <c r="B110" s="245" t="s">
        <v>174</v>
      </c>
      <c r="C110" s="247">
        <v>0</v>
      </c>
    </row>
    <row r="111" s="101" customFormat="1" ht="16.95" customHeight="1" spans="1:3">
      <c r="A111" s="245" t="s">
        <v>1231</v>
      </c>
      <c r="B111" s="246" t="s">
        <v>175</v>
      </c>
      <c r="C111" s="247">
        <v>0</v>
      </c>
    </row>
    <row r="112" s="101" customFormat="1" ht="16.95" customHeight="1" spans="1:3">
      <c r="A112" s="245" t="s">
        <v>1232</v>
      </c>
      <c r="B112" s="245" t="s">
        <v>111</v>
      </c>
      <c r="C112" s="247">
        <v>0</v>
      </c>
    </row>
    <row r="113" s="101" customFormat="1" ht="16.95" customHeight="1" spans="1:3">
      <c r="A113" s="245" t="s">
        <v>1233</v>
      </c>
      <c r="B113" s="245" t="s">
        <v>112</v>
      </c>
      <c r="C113" s="247">
        <v>0</v>
      </c>
    </row>
    <row r="114" s="101" customFormat="1" ht="16.95" customHeight="1" spans="1:3">
      <c r="A114" s="245" t="s">
        <v>1234</v>
      </c>
      <c r="B114" s="245" t="s">
        <v>113</v>
      </c>
      <c r="C114" s="247">
        <v>0</v>
      </c>
    </row>
    <row r="115" s="101" customFormat="1" ht="16.95" customHeight="1" spans="1:3">
      <c r="A115" s="245" t="s">
        <v>1235</v>
      </c>
      <c r="B115" s="245" t="s">
        <v>176</v>
      </c>
      <c r="C115" s="247">
        <v>0</v>
      </c>
    </row>
    <row r="116" s="101" customFormat="1" ht="16.95" customHeight="1" spans="1:3">
      <c r="A116" s="245" t="s">
        <v>1236</v>
      </c>
      <c r="B116" s="245" t="s">
        <v>177</v>
      </c>
      <c r="C116" s="247">
        <v>0</v>
      </c>
    </row>
    <row r="117" s="101" customFormat="1" ht="16.95" customHeight="1" spans="1:3">
      <c r="A117" s="245" t="s">
        <v>1237</v>
      </c>
      <c r="B117" s="245" t="s">
        <v>178</v>
      </c>
      <c r="C117" s="247">
        <v>0</v>
      </c>
    </row>
    <row r="118" s="101" customFormat="1" ht="16.95" customHeight="1" spans="1:3">
      <c r="A118" s="245" t="s">
        <v>1238</v>
      </c>
      <c r="B118" s="245" t="s">
        <v>179</v>
      </c>
      <c r="C118" s="247">
        <v>0</v>
      </c>
    </row>
    <row r="119" s="101" customFormat="1" ht="16.95" customHeight="1" spans="1:3">
      <c r="A119" s="245" t="s">
        <v>1239</v>
      </c>
      <c r="B119" s="245" t="s">
        <v>180</v>
      </c>
      <c r="C119" s="247">
        <v>0</v>
      </c>
    </row>
    <row r="120" s="101" customFormat="1" ht="16.95" customHeight="1" spans="1:3">
      <c r="A120" s="245" t="s">
        <v>1240</v>
      </c>
      <c r="B120" s="245" t="s">
        <v>120</v>
      </c>
      <c r="C120" s="247">
        <v>0</v>
      </c>
    </row>
    <row r="121" s="101" customFormat="1" ht="16.95" customHeight="1" spans="1:3">
      <c r="A121" s="245" t="s">
        <v>1241</v>
      </c>
      <c r="B121" s="245" t="s">
        <v>181</v>
      </c>
      <c r="C121" s="247">
        <v>0</v>
      </c>
    </row>
    <row r="122" s="101" customFormat="1" ht="16.95" customHeight="1" spans="1:3">
      <c r="A122" s="245" t="s">
        <v>1242</v>
      </c>
      <c r="B122" s="246" t="s">
        <v>182</v>
      </c>
      <c r="C122" s="247">
        <v>0</v>
      </c>
    </row>
    <row r="123" s="101" customFormat="1" ht="16.95" customHeight="1" spans="1:3">
      <c r="A123" s="245" t="s">
        <v>1243</v>
      </c>
      <c r="B123" s="245" t="s">
        <v>111</v>
      </c>
      <c r="C123" s="247">
        <v>0</v>
      </c>
    </row>
    <row r="124" s="101" customFormat="1" ht="16.95" customHeight="1" spans="1:3">
      <c r="A124" s="245" t="s">
        <v>1244</v>
      </c>
      <c r="B124" s="245" t="s">
        <v>112</v>
      </c>
      <c r="C124" s="247">
        <v>0</v>
      </c>
    </row>
    <row r="125" s="101" customFormat="1" ht="16.95" customHeight="1" spans="1:3">
      <c r="A125" s="245" t="s">
        <v>1245</v>
      </c>
      <c r="B125" s="245" t="s">
        <v>113</v>
      </c>
      <c r="C125" s="247">
        <v>0</v>
      </c>
    </row>
    <row r="126" s="101" customFormat="1" ht="16.95" customHeight="1" spans="1:3">
      <c r="A126" s="245" t="s">
        <v>1246</v>
      </c>
      <c r="B126" s="245" t="s">
        <v>183</v>
      </c>
      <c r="C126" s="247">
        <v>0</v>
      </c>
    </row>
    <row r="127" s="101" customFormat="1" ht="16.95" customHeight="1" spans="1:3">
      <c r="A127" s="245" t="s">
        <v>1247</v>
      </c>
      <c r="B127" s="245" t="s">
        <v>184</v>
      </c>
      <c r="C127" s="247">
        <v>0</v>
      </c>
    </row>
    <row r="128" s="101" customFormat="1" ht="16.95" customHeight="1" spans="1:3">
      <c r="A128" s="245" t="s">
        <v>1248</v>
      </c>
      <c r="B128" s="245" t="s">
        <v>185</v>
      </c>
      <c r="C128" s="247">
        <v>0</v>
      </c>
    </row>
    <row r="129" s="101" customFormat="1" ht="16.95" customHeight="1" spans="1:3">
      <c r="A129" s="245" t="s">
        <v>1249</v>
      </c>
      <c r="B129" s="245" t="s">
        <v>186</v>
      </c>
      <c r="C129" s="247">
        <v>0</v>
      </c>
    </row>
    <row r="130" s="101" customFormat="1" ht="16.95" customHeight="1" spans="1:3">
      <c r="A130" s="245" t="s">
        <v>1250</v>
      </c>
      <c r="B130" s="245" t="s">
        <v>187</v>
      </c>
      <c r="C130" s="247">
        <v>0</v>
      </c>
    </row>
    <row r="131" s="101" customFormat="1" ht="16.95" customHeight="1" spans="1:3">
      <c r="A131" s="245" t="s">
        <v>1251</v>
      </c>
      <c r="B131" s="245" t="s">
        <v>188</v>
      </c>
      <c r="C131" s="247">
        <v>0</v>
      </c>
    </row>
    <row r="132" s="101" customFormat="1" ht="16.95" customHeight="1" spans="1:3">
      <c r="A132" s="245" t="s">
        <v>1252</v>
      </c>
      <c r="B132" s="245" t="s">
        <v>120</v>
      </c>
      <c r="C132" s="247">
        <v>0</v>
      </c>
    </row>
    <row r="133" s="101" customFormat="1" ht="16.95" customHeight="1" spans="1:3">
      <c r="A133" s="245" t="s">
        <v>1253</v>
      </c>
      <c r="B133" s="245" t="s">
        <v>189</v>
      </c>
      <c r="C133" s="247">
        <v>0</v>
      </c>
    </row>
    <row r="134" s="101" customFormat="1" ht="16.95" customHeight="1" spans="1:3">
      <c r="A134" s="245" t="s">
        <v>1254</v>
      </c>
      <c r="B134" s="246" t="s">
        <v>190</v>
      </c>
      <c r="C134" s="247">
        <v>0</v>
      </c>
    </row>
    <row r="135" s="101" customFormat="1" ht="16.95" customHeight="1" spans="1:3">
      <c r="A135" s="245" t="s">
        <v>1255</v>
      </c>
      <c r="B135" s="245" t="s">
        <v>111</v>
      </c>
      <c r="C135" s="247">
        <v>0</v>
      </c>
    </row>
    <row r="136" s="101" customFormat="1" ht="16.95" customHeight="1" spans="1:3">
      <c r="A136" s="245" t="s">
        <v>1256</v>
      </c>
      <c r="B136" s="245" t="s">
        <v>112</v>
      </c>
      <c r="C136" s="247">
        <v>0</v>
      </c>
    </row>
    <row r="137" s="101" customFormat="1" ht="16.95" customHeight="1" spans="1:3">
      <c r="A137" s="245" t="s">
        <v>1257</v>
      </c>
      <c r="B137" s="245" t="s">
        <v>113</v>
      </c>
      <c r="C137" s="247">
        <v>0</v>
      </c>
    </row>
    <row r="138" s="101" customFormat="1" ht="16.95" customHeight="1" spans="1:3">
      <c r="A138" s="245" t="s">
        <v>1258</v>
      </c>
      <c r="B138" s="245" t="s">
        <v>191</v>
      </c>
      <c r="C138" s="247">
        <v>0</v>
      </c>
    </row>
    <row r="139" s="101" customFormat="1" ht="16.95" customHeight="1" spans="1:3">
      <c r="A139" s="245" t="s">
        <v>1259</v>
      </c>
      <c r="B139" s="245" t="s">
        <v>120</v>
      </c>
      <c r="C139" s="247">
        <v>0</v>
      </c>
    </row>
    <row r="140" s="101" customFormat="1" ht="16.95" customHeight="1" spans="1:3">
      <c r="A140" s="245" t="s">
        <v>1260</v>
      </c>
      <c r="B140" s="245" t="s">
        <v>192</v>
      </c>
      <c r="C140" s="247">
        <v>0</v>
      </c>
    </row>
    <row r="141" s="101" customFormat="1" ht="16.95" customHeight="1" spans="1:3">
      <c r="A141" s="245" t="s">
        <v>1261</v>
      </c>
      <c r="B141" s="246" t="s">
        <v>193</v>
      </c>
      <c r="C141" s="247">
        <v>0</v>
      </c>
    </row>
    <row r="142" s="101" customFormat="1" ht="16.95" customHeight="1" spans="1:3">
      <c r="A142" s="245" t="s">
        <v>1262</v>
      </c>
      <c r="B142" s="245" t="s">
        <v>111</v>
      </c>
      <c r="C142" s="247">
        <v>0</v>
      </c>
    </row>
    <row r="143" s="101" customFormat="1" ht="16.95" customHeight="1" spans="1:3">
      <c r="A143" s="245" t="s">
        <v>1263</v>
      </c>
      <c r="B143" s="245" t="s">
        <v>112</v>
      </c>
      <c r="C143" s="247">
        <v>0</v>
      </c>
    </row>
    <row r="144" s="101" customFormat="1" ht="16.95" customHeight="1" spans="1:3">
      <c r="A144" s="245" t="s">
        <v>1264</v>
      </c>
      <c r="B144" s="245" t="s">
        <v>113</v>
      </c>
      <c r="C144" s="247">
        <v>0</v>
      </c>
    </row>
    <row r="145" s="101" customFormat="1" ht="16.95" customHeight="1" spans="1:3">
      <c r="A145" s="245" t="s">
        <v>1265</v>
      </c>
      <c r="B145" s="245" t="s">
        <v>194</v>
      </c>
      <c r="C145" s="247">
        <v>0</v>
      </c>
    </row>
    <row r="146" s="101" customFormat="1" ht="16.95" customHeight="1" spans="1:3">
      <c r="A146" s="245" t="s">
        <v>1266</v>
      </c>
      <c r="B146" s="245" t="s">
        <v>195</v>
      </c>
      <c r="C146" s="247">
        <v>0</v>
      </c>
    </row>
    <row r="147" s="101" customFormat="1" ht="16.95" customHeight="1" spans="1:3">
      <c r="A147" s="245" t="s">
        <v>1267</v>
      </c>
      <c r="B147" s="245" t="s">
        <v>120</v>
      </c>
      <c r="C147" s="247">
        <v>0</v>
      </c>
    </row>
    <row r="148" s="101" customFormat="1" ht="16.95" customHeight="1" spans="1:3">
      <c r="A148" s="245" t="s">
        <v>1268</v>
      </c>
      <c r="B148" s="245" t="s">
        <v>196</v>
      </c>
      <c r="C148" s="247">
        <v>0</v>
      </c>
    </row>
    <row r="149" s="101" customFormat="1" ht="16.95" customHeight="1" spans="1:3">
      <c r="A149" s="245" t="s">
        <v>1269</v>
      </c>
      <c r="B149" s="246" t="s">
        <v>197</v>
      </c>
      <c r="C149" s="247">
        <v>0</v>
      </c>
    </row>
    <row r="150" s="101" customFormat="1" ht="16.95" customHeight="1" spans="1:3">
      <c r="A150" s="245" t="s">
        <v>1270</v>
      </c>
      <c r="B150" s="245" t="s">
        <v>111</v>
      </c>
      <c r="C150" s="247">
        <v>0</v>
      </c>
    </row>
    <row r="151" s="101" customFormat="1" ht="16.95" customHeight="1" spans="1:3">
      <c r="A151" s="245" t="s">
        <v>1271</v>
      </c>
      <c r="B151" s="245" t="s">
        <v>112</v>
      </c>
      <c r="C151" s="247">
        <v>0</v>
      </c>
    </row>
    <row r="152" s="101" customFormat="1" ht="16.95" customHeight="1" spans="1:3">
      <c r="A152" s="245" t="s">
        <v>1272</v>
      </c>
      <c r="B152" s="245" t="s">
        <v>113</v>
      </c>
      <c r="C152" s="247">
        <v>0</v>
      </c>
    </row>
    <row r="153" s="101" customFormat="1" ht="16.95" customHeight="1" spans="1:3">
      <c r="A153" s="245" t="s">
        <v>1273</v>
      </c>
      <c r="B153" s="245" t="s">
        <v>198</v>
      </c>
      <c r="C153" s="247">
        <v>0</v>
      </c>
    </row>
    <row r="154" s="101" customFormat="1" ht="16.95" customHeight="1" spans="1:3">
      <c r="A154" s="245" t="s">
        <v>1274</v>
      </c>
      <c r="B154" s="245" t="s">
        <v>199</v>
      </c>
      <c r="C154" s="247">
        <v>0</v>
      </c>
    </row>
    <row r="155" s="101" customFormat="1" ht="16.95" customHeight="1" spans="1:3">
      <c r="A155" s="245" t="s">
        <v>1275</v>
      </c>
      <c r="B155" s="246" t="s">
        <v>200</v>
      </c>
      <c r="C155" s="247">
        <v>108.410185176</v>
      </c>
    </row>
    <row r="156" s="101" customFormat="1" ht="16.95" customHeight="1" spans="1:3">
      <c r="A156" s="245" t="s">
        <v>1276</v>
      </c>
      <c r="B156" s="245" t="s">
        <v>111</v>
      </c>
      <c r="C156" s="247">
        <v>108.410185176</v>
      </c>
    </row>
    <row r="157" s="101" customFormat="1" ht="16.95" customHeight="1" spans="1:3">
      <c r="A157" s="245" t="s">
        <v>1277</v>
      </c>
      <c r="B157" s="245" t="s">
        <v>112</v>
      </c>
      <c r="C157" s="247">
        <v>0</v>
      </c>
    </row>
    <row r="158" s="101" customFormat="1" ht="16.95" customHeight="1" spans="1:3">
      <c r="A158" s="245" t="s">
        <v>1278</v>
      </c>
      <c r="B158" s="245" t="s">
        <v>113</v>
      </c>
      <c r="C158" s="247">
        <v>0</v>
      </c>
    </row>
    <row r="159" s="101" customFormat="1" ht="16.95" customHeight="1" spans="1:3">
      <c r="A159" s="245" t="s">
        <v>1279</v>
      </c>
      <c r="B159" s="245" t="s">
        <v>125</v>
      </c>
      <c r="C159" s="247">
        <v>0</v>
      </c>
    </row>
    <row r="160" s="101" customFormat="1" ht="16.95" customHeight="1" spans="1:3">
      <c r="A160" s="245" t="s">
        <v>1280</v>
      </c>
      <c r="B160" s="245" t="s">
        <v>120</v>
      </c>
      <c r="C160" s="247">
        <v>0</v>
      </c>
    </row>
    <row r="161" s="101" customFormat="1" ht="16.95" customHeight="1" spans="1:3">
      <c r="A161" s="245" t="s">
        <v>1281</v>
      </c>
      <c r="B161" s="245" t="s">
        <v>201</v>
      </c>
      <c r="C161" s="247">
        <v>0</v>
      </c>
    </row>
    <row r="162" s="101" customFormat="1" ht="16.95" customHeight="1" spans="1:3">
      <c r="A162" s="245" t="s">
        <v>1282</v>
      </c>
      <c r="B162" s="246" t="s">
        <v>202</v>
      </c>
      <c r="C162" s="247">
        <v>468.291535125</v>
      </c>
    </row>
    <row r="163" s="101" customFormat="1" ht="16.95" customHeight="1" spans="1:3">
      <c r="A163" s="245" t="s">
        <v>1283</v>
      </c>
      <c r="B163" s="245" t="s">
        <v>111</v>
      </c>
      <c r="C163" s="247">
        <v>334.890979125</v>
      </c>
    </row>
    <row r="164" s="101" customFormat="1" ht="16.95" customHeight="1" spans="1:3">
      <c r="A164" s="245" t="s">
        <v>1284</v>
      </c>
      <c r="B164" s="245" t="s">
        <v>112</v>
      </c>
      <c r="C164" s="247">
        <v>0</v>
      </c>
    </row>
    <row r="165" s="101" customFormat="1" ht="16.95" customHeight="1" spans="1:3">
      <c r="A165" s="245" t="s">
        <v>1285</v>
      </c>
      <c r="B165" s="245" t="s">
        <v>113</v>
      </c>
      <c r="C165" s="247">
        <v>0</v>
      </c>
    </row>
    <row r="166" s="101" customFormat="1" ht="16.95" customHeight="1" spans="1:3">
      <c r="A166" s="245" t="s">
        <v>1286</v>
      </c>
      <c r="B166" s="245" t="s">
        <v>203</v>
      </c>
      <c r="C166" s="247">
        <v>133.400556</v>
      </c>
    </row>
    <row r="167" s="101" customFormat="1" ht="16.95" customHeight="1" spans="1:3">
      <c r="A167" s="245" t="s">
        <v>1287</v>
      </c>
      <c r="B167" s="245" t="s">
        <v>120</v>
      </c>
      <c r="C167" s="247">
        <v>0</v>
      </c>
    </row>
    <row r="168" s="101" customFormat="1" ht="16.95" customHeight="1" spans="1:3">
      <c r="A168" s="245" t="s">
        <v>1288</v>
      </c>
      <c r="B168" s="245" t="s">
        <v>204</v>
      </c>
      <c r="C168" s="247">
        <v>0</v>
      </c>
    </row>
    <row r="169" s="101" customFormat="1" ht="16.95" customHeight="1" spans="1:3">
      <c r="A169" s="245" t="s">
        <v>1289</v>
      </c>
      <c r="B169" s="246" t="s">
        <v>205</v>
      </c>
      <c r="C169" s="247">
        <v>5307.596804859</v>
      </c>
    </row>
    <row r="170" s="101" customFormat="1" ht="16.95" customHeight="1" spans="1:3">
      <c r="A170" s="245" t="s">
        <v>1290</v>
      </c>
      <c r="B170" s="245" t="s">
        <v>111</v>
      </c>
      <c r="C170" s="247">
        <v>1493.452574559</v>
      </c>
    </row>
    <row r="171" s="101" customFormat="1" ht="16.95" customHeight="1" spans="1:3">
      <c r="A171" s="245" t="s">
        <v>1291</v>
      </c>
      <c r="B171" s="245" t="s">
        <v>112</v>
      </c>
      <c r="C171" s="247">
        <v>1368.4673703</v>
      </c>
    </row>
    <row r="172" s="101" customFormat="1" ht="16.95" customHeight="1" spans="1:3">
      <c r="A172" s="245" t="s">
        <v>1292</v>
      </c>
      <c r="B172" s="245" t="s">
        <v>113</v>
      </c>
      <c r="C172" s="247">
        <v>0</v>
      </c>
    </row>
    <row r="173" s="101" customFormat="1" ht="16.95" customHeight="1" spans="1:3">
      <c r="A173" s="245" t="s">
        <v>1293</v>
      </c>
      <c r="B173" s="245" t="s">
        <v>206</v>
      </c>
      <c r="C173" s="247">
        <v>0</v>
      </c>
    </row>
    <row r="174" s="101" customFormat="1" ht="16.95" customHeight="1" spans="1:3">
      <c r="A174" s="245" t="s">
        <v>1294</v>
      </c>
      <c r="B174" s="245" t="s">
        <v>120</v>
      </c>
      <c r="C174" s="247">
        <v>0</v>
      </c>
    </row>
    <row r="175" s="101" customFormat="1" ht="16.95" customHeight="1" spans="1:3">
      <c r="A175" s="245" t="s">
        <v>1295</v>
      </c>
      <c r="B175" s="245" t="s">
        <v>207</v>
      </c>
      <c r="C175" s="247">
        <v>2445.67686</v>
      </c>
    </row>
    <row r="176" s="101" customFormat="1" ht="16.95" customHeight="1" spans="1:3">
      <c r="A176" s="245" t="s">
        <v>1296</v>
      </c>
      <c r="B176" s="246" t="s">
        <v>208</v>
      </c>
      <c r="C176" s="247">
        <v>1388.2729061808</v>
      </c>
    </row>
    <row r="177" s="101" customFormat="1" ht="16.95" customHeight="1" spans="1:3">
      <c r="A177" s="245" t="s">
        <v>1297</v>
      </c>
      <c r="B177" s="245" t="s">
        <v>111</v>
      </c>
      <c r="C177" s="247">
        <v>739.0568669808</v>
      </c>
    </row>
    <row r="178" s="101" customFormat="1" ht="16.95" customHeight="1" spans="1:3">
      <c r="A178" s="245" t="s">
        <v>1298</v>
      </c>
      <c r="B178" s="245" t="s">
        <v>112</v>
      </c>
      <c r="C178" s="247">
        <v>649.2160392</v>
      </c>
    </row>
    <row r="179" s="101" customFormat="1" ht="16.95" customHeight="1" spans="1:3">
      <c r="A179" s="245" t="s">
        <v>1299</v>
      </c>
      <c r="B179" s="245" t="s">
        <v>113</v>
      </c>
      <c r="C179" s="247">
        <v>0</v>
      </c>
    </row>
    <row r="180" s="101" customFormat="1" ht="16.95" customHeight="1" spans="1:3">
      <c r="A180" s="245" t="s">
        <v>1300</v>
      </c>
      <c r="B180" s="245" t="s">
        <v>209</v>
      </c>
      <c r="C180" s="247">
        <v>0</v>
      </c>
    </row>
    <row r="181" s="101" customFormat="1" ht="16.95" customHeight="1" spans="1:3">
      <c r="A181" s="245" t="s">
        <v>1301</v>
      </c>
      <c r="B181" s="245" t="s">
        <v>120</v>
      </c>
      <c r="C181" s="247">
        <v>0</v>
      </c>
    </row>
    <row r="182" s="101" customFormat="1" ht="17.25" customHeight="1" spans="1:3">
      <c r="A182" s="245" t="s">
        <v>1302</v>
      </c>
      <c r="B182" s="245" t="s">
        <v>210</v>
      </c>
      <c r="C182" s="247">
        <v>0</v>
      </c>
    </row>
    <row r="183" s="101" customFormat="1" ht="16.95" customHeight="1" spans="1:3">
      <c r="A183" s="245" t="s">
        <v>1303</v>
      </c>
      <c r="B183" s="246" t="s">
        <v>211</v>
      </c>
      <c r="C183" s="247">
        <v>383.8022929824</v>
      </c>
    </row>
    <row r="184" s="101" customFormat="1" ht="16.95" customHeight="1" spans="1:3">
      <c r="A184" s="245" t="s">
        <v>1304</v>
      </c>
      <c r="B184" s="245" t="s">
        <v>111</v>
      </c>
      <c r="C184" s="247">
        <v>332.6654131824</v>
      </c>
    </row>
    <row r="185" s="101" customFormat="1" ht="16.95" customHeight="1" spans="1:3">
      <c r="A185" s="245" t="s">
        <v>1305</v>
      </c>
      <c r="B185" s="245" t="s">
        <v>112</v>
      </c>
      <c r="C185" s="247">
        <v>0</v>
      </c>
    </row>
    <row r="186" s="101" customFormat="1" ht="16.95" customHeight="1" spans="1:3">
      <c r="A186" s="245" t="s">
        <v>1306</v>
      </c>
      <c r="B186" s="245" t="s">
        <v>113</v>
      </c>
      <c r="C186" s="247">
        <v>0</v>
      </c>
    </row>
    <row r="187" s="101" customFormat="1" ht="16.95" customHeight="1" spans="1:3">
      <c r="A187" s="245" t="s">
        <v>1307</v>
      </c>
      <c r="B187" s="245" t="s">
        <v>212</v>
      </c>
      <c r="C187" s="247">
        <v>51.1368798</v>
      </c>
    </row>
    <row r="188" s="101" customFormat="1" ht="16.95" customHeight="1" spans="1:3">
      <c r="A188" s="245" t="s">
        <v>1308</v>
      </c>
      <c r="B188" s="245" t="s">
        <v>120</v>
      </c>
      <c r="C188" s="247">
        <v>0</v>
      </c>
    </row>
    <row r="189" s="101" customFormat="1" ht="16.95" customHeight="1" spans="1:3">
      <c r="A189" s="245" t="s">
        <v>1309</v>
      </c>
      <c r="B189" s="245" t="s">
        <v>213</v>
      </c>
      <c r="C189" s="247">
        <v>0</v>
      </c>
    </row>
    <row r="190" s="101" customFormat="1" ht="16.95" customHeight="1" spans="1:3">
      <c r="A190" s="245" t="s">
        <v>1310</v>
      </c>
      <c r="B190" s="246" t="s">
        <v>214</v>
      </c>
      <c r="C190" s="247">
        <v>315.7680094224</v>
      </c>
    </row>
    <row r="191" s="101" customFormat="1" ht="16.95" customHeight="1" spans="1:3">
      <c r="A191" s="245" t="s">
        <v>1311</v>
      </c>
      <c r="B191" s="245" t="s">
        <v>111</v>
      </c>
      <c r="C191" s="247">
        <v>315.7680094224</v>
      </c>
    </row>
    <row r="192" s="101" customFormat="1" ht="16.95" customHeight="1" spans="1:3">
      <c r="A192" s="245" t="s">
        <v>1312</v>
      </c>
      <c r="B192" s="245" t="s">
        <v>112</v>
      </c>
      <c r="C192" s="247">
        <v>0</v>
      </c>
    </row>
    <row r="193" s="101" customFormat="1" ht="16.95" customHeight="1" spans="1:3">
      <c r="A193" s="245" t="s">
        <v>1313</v>
      </c>
      <c r="B193" s="245" t="s">
        <v>113</v>
      </c>
      <c r="C193" s="247">
        <v>0</v>
      </c>
    </row>
    <row r="194" s="101" customFormat="1" ht="16.95" customHeight="1" spans="1:3">
      <c r="A194" s="245" t="s">
        <v>1314</v>
      </c>
      <c r="B194" s="245" t="s">
        <v>215</v>
      </c>
      <c r="C194" s="247">
        <v>0</v>
      </c>
    </row>
    <row r="195" s="101" customFormat="1" ht="16.95" customHeight="1" spans="1:3">
      <c r="A195" s="245" t="s">
        <v>1315</v>
      </c>
      <c r="B195" s="245" t="s">
        <v>216</v>
      </c>
      <c r="C195" s="247">
        <v>0</v>
      </c>
    </row>
    <row r="196" s="101" customFormat="1" ht="16.95" customHeight="1" spans="1:3">
      <c r="A196" s="245" t="s">
        <v>1316</v>
      </c>
      <c r="B196" s="245" t="s">
        <v>120</v>
      </c>
      <c r="C196" s="247">
        <v>0</v>
      </c>
    </row>
    <row r="197" s="101" customFormat="1" ht="16.95" customHeight="1" spans="1:3">
      <c r="A197" s="245" t="s">
        <v>1317</v>
      </c>
      <c r="B197" s="245" t="s">
        <v>217</v>
      </c>
      <c r="C197" s="247">
        <v>0</v>
      </c>
    </row>
    <row r="198" s="101" customFormat="1" ht="16.95" customHeight="1" spans="1:3">
      <c r="A198" s="245" t="s">
        <v>1318</v>
      </c>
      <c r="B198" s="246" t="s">
        <v>218</v>
      </c>
      <c r="C198" s="247">
        <v>0</v>
      </c>
    </row>
    <row r="199" s="101" customFormat="1" ht="16.95" customHeight="1" spans="1:3">
      <c r="A199" s="245" t="s">
        <v>1319</v>
      </c>
      <c r="B199" s="245" t="s">
        <v>111</v>
      </c>
      <c r="C199" s="247">
        <v>0</v>
      </c>
    </row>
    <row r="200" s="101" customFormat="1" ht="16.95" customHeight="1" spans="1:3">
      <c r="A200" s="245" t="s">
        <v>1320</v>
      </c>
      <c r="B200" s="245" t="s">
        <v>112</v>
      </c>
      <c r="C200" s="247">
        <v>0</v>
      </c>
    </row>
    <row r="201" s="101" customFormat="1" ht="16.95" customHeight="1" spans="1:3">
      <c r="A201" s="245" t="s">
        <v>1321</v>
      </c>
      <c r="B201" s="245" t="s">
        <v>113</v>
      </c>
      <c r="C201" s="247">
        <v>0</v>
      </c>
    </row>
    <row r="202" s="101" customFormat="1" ht="16.95" customHeight="1" spans="1:3">
      <c r="A202" s="245" t="s">
        <v>1322</v>
      </c>
      <c r="B202" s="245" t="s">
        <v>120</v>
      </c>
      <c r="C202" s="247">
        <v>0</v>
      </c>
    </row>
    <row r="203" s="101" customFormat="1" ht="16.95" customHeight="1" spans="1:3">
      <c r="A203" s="245" t="s">
        <v>1323</v>
      </c>
      <c r="B203" s="245" t="s">
        <v>219</v>
      </c>
      <c r="C203" s="247">
        <v>0</v>
      </c>
    </row>
    <row r="204" s="101" customFormat="1" ht="16.95" customHeight="1" spans="1:3">
      <c r="A204" s="245" t="s">
        <v>1324</v>
      </c>
      <c r="B204" s="246" t="s">
        <v>220</v>
      </c>
      <c r="C204" s="247">
        <v>375.0734499348</v>
      </c>
    </row>
    <row r="205" s="101" customFormat="1" ht="16.95" customHeight="1" spans="1:3">
      <c r="A205" s="245" t="s">
        <v>1325</v>
      </c>
      <c r="B205" s="245" t="s">
        <v>111</v>
      </c>
      <c r="C205" s="247">
        <v>375.0734499348</v>
      </c>
    </row>
    <row r="206" s="101" customFormat="1" ht="16.95" customHeight="1" spans="1:3">
      <c r="A206" s="245" t="s">
        <v>1326</v>
      </c>
      <c r="B206" s="245" t="s">
        <v>112</v>
      </c>
      <c r="C206" s="247">
        <v>0</v>
      </c>
    </row>
    <row r="207" s="101" customFormat="1" ht="16.95" customHeight="1" spans="1:3">
      <c r="A207" s="245" t="s">
        <v>1327</v>
      </c>
      <c r="B207" s="245" t="s">
        <v>113</v>
      </c>
      <c r="C207" s="247">
        <v>0</v>
      </c>
    </row>
    <row r="208" s="101" customFormat="1" ht="16.95" customHeight="1" spans="1:3">
      <c r="A208" s="245" t="s">
        <v>1328</v>
      </c>
      <c r="B208" s="245" t="s">
        <v>120</v>
      </c>
      <c r="C208" s="247">
        <v>0</v>
      </c>
    </row>
    <row r="209" s="101" customFormat="1" ht="16.95" customHeight="1" spans="1:3">
      <c r="A209" s="245" t="s">
        <v>1329</v>
      </c>
      <c r="B209" s="245" t="s">
        <v>221</v>
      </c>
      <c r="C209" s="247">
        <v>0</v>
      </c>
    </row>
    <row r="210" s="101" customFormat="1" ht="16.95" customHeight="1" spans="1:3">
      <c r="A210" s="245" t="s">
        <v>1330</v>
      </c>
      <c r="B210" s="246" t="s">
        <v>222</v>
      </c>
      <c r="C210" s="247">
        <v>0</v>
      </c>
    </row>
    <row r="211" s="101" customFormat="1" ht="16.95" customHeight="1" spans="1:3">
      <c r="A211" s="245" t="s">
        <v>1331</v>
      </c>
      <c r="B211" s="245" t="s">
        <v>111</v>
      </c>
      <c r="C211" s="247">
        <v>0</v>
      </c>
    </row>
    <row r="212" s="101" customFormat="1" ht="16.95" customHeight="1" spans="1:3">
      <c r="A212" s="245" t="s">
        <v>1332</v>
      </c>
      <c r="B212" s="245" t="s">
        <v>112</v>
      </c>
      <c r="C212" s="247">
        <v>0</v>
      </c>
    </row>
    <row r="213" s="101" customFormat="1" ht="16.95" customHeight="1" spans="1:3">
      <c r="A213" s="245" t="s">
        <v>1333</v>
      </c>
      <c r="B213" s="245" t="s">
        <v>113</v>
      </c>
      <c r="C213" s="247">
        <v>0</v>
      </c>
    </row>
    <row r="214" s="101" customFormat="1" ht="16.95" customHeight="1" spans="1:3">
      <c r="A214" s="245" t="s">
        <v>1334</v>
      </c>
      <c r="B214" s="245" t="s">
        <v>223</v>
      </c>
      <c r="C214" s="247">
        <v>0</v>
      </c>
    </row>
    <row r="215" s="101" customFormat="1" ht="16.95" customHeight="1" spans="1:3">
      <c r="A215" s="245" t="s">
        <v>1335</v>
      </c>
      <c r="B215" s="245" t="s">
        <v>120</v>
      </c>
      <c r="C215" s="247">
        <v>0</v>
      </c>
    </row>
    <row r="216" s="101" customFormat="1" ht="16.95" customHeight="1" spans="1:3">
      <c r="A216" s="245" t="s">
        <v>1336</v>
      </c>
      <c r="B216" s="245" t="s">
        <v>224</v>
      </c>
      <c r="C216" s="247">
        <v>0</v>
      </c>
    </row>
    <row r="217" s="101" customFormat="1" ht="16.95" customHeight="1" spans="1:3">
      <c r="A217" s="245" t="s">
        <v>1337</v>
      </c>
      <c r="B217" s="246" t="s">
        <v>225</v>
      </c>
      <c r="C217" s="247">
        <v>3606.2616972</v>
      </c>
    </row>
    <row r="218" s="101" customFormat="1" ht="16.95" customHeight="1" spans="1:3">
      <c r="A218" s="245" t="s">
        <v>1338</v>
      </c>
      <c r="B218" s="245" t="s">
        <v>111</v>
      </c>
      <c r="C218" s="247">
        <v>3606.2616972</v>
      </c>
    </row>
    <row r="219" s="101" customFormat="1" ht="16.95" customHeight="1" spans="1:3">
      <c r="A219" s="245" t="s">
        <v>1339</v>
      </c>
      <c r="B219" s="245" t="s">
        <v>112</v>
      </c>
      <c r="C219" s="247">
        <v>0</v>
      </c>
    </row>
    <row r="220" s="101" customFormat="1" ht="16.95" customHeight="1" spans="1:3">
      <c r="A220" s="245" t="s">
        <v>1340</v>
      </c>
      <c r="B220" s="245" t="s">
        <v>113</v>
      </c>
      <c r="C220" s="247">
        <v>0</v>
      </c>
    </row>
    <row r="221" s="101" customFormat="1" ht="16.95" customHeight="1" spans="1:3">
      <c r="A221" s="245" t="s">
        <v>1341</v>
      </c>
      <c r="B221" s="245" t="s">
        <v>226</v>
      </c>
      <c r="C221" s="247">
        <v>0</v>
      </c>
    </row>
    <row r="222" s="101" customFormat="1" ht="16.95" customHeight="1" spans="1:3">
      <c r="A222" s="245" t="s">
        <v>1342</v>
      </c>
      <c r="B222" s="245" t="s">
        <v>227</v>
      </c>
      <c r="C222" s="247">
        <v>0</v>
      </c>
    </row>
    <row r="223" s="101" customFormat="1" ht="16.95" customHeight="1" spans="1:3">
      <c r="A223" s="245" t="s">
        <v>1343</v>
      </c>
      <c r="B223" s="245" t="s">
        <v>152</v>
      </c>
      <c r="C223" s="247">
        <v>0</v>
      </c>
    </row>
    <row r="224" s="101" customFormat="1" ht="16.95" customHeight="1" spans="1:3">
      <c r="A224" s="245" t="s">
        <v>1344</v>
      </c>
      <c r="B224" s="245" t="s">
        <v>228</v>
      </c>
      <c r="C224" s="247">
        <v>0</v>
      </c>
    </row>
    <row r="225" s="101" customFormat="1" ht="16.95" customHeight="1" spans="1:3">
      <c r="A225" s="245" t="s">
        <v>1345</v>
      </c>
      <c r="B225" s="245" t="s">
        <v>229</v>
      </c>
      <c r="C225" s="247">
        <v>0</v>
      </c>
    </row>
    <row r="226" s="101" customFormat="1" ht="16.95" customHeight="1" spans="1:3">
      <c r="A226" s="245" t="s">
        <v>1346</v>
      </c>
      <c r="B226" s="245" t="s">
        <v>230</v>
      </c>
      <c r="C226" s="247">
        <v>0</v>
      </c>
    </row>
    <row r="227" s="101" customFormat="1" ht="16.95" customHeight="1" spans="1:3">
      <c r="A227" s="245" t="s">
        <v>1347</v>
      </c>
      <c r="B227" s="245" t="s">
        <v>231</v>
      </c>
      <c r="C227" s="247">
        <v>0</v>
      </c>
    </row>
    <row r="228" s="101" customFormat="1" ht="16.95" customHeight="1" spans="1:3">
      <c r="A228" s="245" t="s">
        <v>1348</v>
      </c>
      <c r="B228" s="245" t="s">
        <v>232</v>
      </c>
      <c r="C228" s="247">
        <v>0</v>
      </c>
    </row>
    <row r="229" s="101" customFormat="1" ht="16.95" customHeight="1" spans="1:3">
      <c r="A229" s="245" t="s">
        <v>1349</v>
      </c>
      <c r="B229" s="245" t="s">
        <v>233</v>
      </c>
      <c r="C229" s="247">
        <v>0</v>
      </c>
    </row>
    <row r="230" s="101" customFormat="1" ht="16.95" customHeight="1" spans="1:3">
      <c r="A230" s="245" t="s">
        <v>1350</v>
      </c>
      <c r="B230" s="245" t="s">
        <v>120</v>
      </c>
      <c r="C230" s="247">
        <v>0</v>
      </c>
    </row>
    <row r="231" s="101" customFormat="1" ht="16.95" customHeight="1" spans="1:3">
      <c r="A231" s="245" t="s">
        <v>1351</v>
      </c>
      <c r="B231" s="245" t="s">
        <v>234</v>
      </c>
      <c r="C231" s="247">
        <v>0</v>
      </c>
    </row>
    <row r="232" s="101" customFormat="1" ht="16.95" customHeight="1" spans="1:3">
      <c r="A232" s="245" t="s">
        <v>1352</v>
      </c>
      <c r="B232" s="246" t="s">
        <v>235</v>
      </c>
      <c r="C232" s="247">
        <v>8435.3618244</v>
      </c>
    </row>
    <row r="233" s="101" customFormat="1" ht="16.95" customHeight="1" spans="1:3">
      <c r="A233" s="245" t="s">
        <v>1353</v>
      </c>
      <c r="B233" s="245" t="s">
        <v>236</v>
      </c>
      <c r="C233" s="247">
        <v>0</v>
      </c>
    </row>
    <row r="234" s="101" customFormat="1" ht="16.95" customHeight="1" spans="1:3">
      <c r="A234" s="245" t="s">
        <v>1354</v>
      </c>
      <c r="B234" s="245" t="s">
        <v>237</v>
      </c>
      <c r="C234" s="247">
        <v>8435.3618244</v>
      </c>
    </row>
    <row r="235" s="101" customFormat="1" ht="16.95" customHeight="1" spans="1:3">
      <c r="A235" s="245" t="s">
        <v>1355</v>
      </c>
      <c r="B235" s="246" t="s">
        <v>238</v>
      </c>
      <c r="C235" s="247">
        <v>0</v>
      </c>
    </row>
    <row r="236" s="101" customFormat="1" ht="16.95" customHeight="1" spans="1:3">
      <c r="A236" s="245" t="s">
        <v>1356</v>
      </c>
      <c r="B236" s="246" t="s">
        <v>239</v>
      </c>
      <c r="C236" s="247">
        <v>0</v>
      </c>
    </row>
    <row r="237" s="101" customFormat="1" ht="16.95" customHeight="1" spans="1:3">
      <c r="A237" s="245" t="s">
        <v>1357</v>
      </c>
      <c r="B237" s="245" t="s">
        <v>111</v>
      </c>
      <c r="C237" s="247">
        <v>0</v>
      </c>
    </row>
    <row r="238" s="101" customFormat="1" ht="16.95" customHeight="1" spans="1:3">
      <c r="A238" s="245" t="s">
        <v>1358</v>
      </c>
      <c r="B238" s="245" t="s">
        <v>112</v>
      </c>
      <c r="C238" s="247">
        <v>0</v>
      </c>
    </row>
    <row r="239" s="101" customFormat="1" ht="16.95" customHeight="1" spans="1:3">
      <c r="A239" s="245" t="s">
        <v>1359</v>
      </c>
      <c r="B239" s="245" t="s">
        <v>113</v>
      </c>
      <c r="C239" s="247">
        <v>0</v>
      </c>
    </row>
    <row r="240" s="101" customFormat="1" ht="16.95" customHeight="1" spans="1:3">
      <c r="A240" s="245" t="s">
        <v>1360</v>
      </c>
      <c r="B240" s="245" t="s">
        <v>206</v>
      </c>
      <c r="C240" s="247">
        <v>0</v>
      </c>
    </row>
    <row r="241" s="101" customFormat="1" ht="16.95" customHeight="1" spans="1:3">
      <c r="A241" s="245" t="s">
        <v>1361</v>
      </c>
      <c r="B241" s="245" t="s">
        <v>120</v>
      </c>
      <c r="C241" s="247">
        <v>0</v>
      </c>
    </row>
    <row r="242" s="101" customFormat="1" ht="16.95" customHeight="1" spans="1:3">
      <c r="A242" s="245" t="s">
        <v>1362</v>
      </c>
      <c r="B242" s="245" t="s">
        <v>240</v>
      </c>
      <c r="C242" s="247">
        <v>0</v>
      </c>
    </row>
    <row r="243" s="101" customFormat="1" ht="16.95" customHeight="1" spans="1:3">
      <c r="A243" s="245" t="s">
        <v>1363</v>
      </c>
      <c r="B243" s="246" t="s">
        <v>241</v>
      </c>
      <c r="C243" s="247">
        <v>0</v>
      </c>
    </row>
    <row r="244" s="101" customFormat="1" ht="16.95" customHeight="1" spans="1:3">
      <c r="A244" s="245" t="s">
        <v>1364</v>
      </c>
      <c r="B244" s="245" t="s">
        <v>242</v>
      </c>
      <c r="C244" s="247">
        <v>0</v>
      </c>
    </row>
    <row r="245" s="101" customFormat="1" ht="16.95" customHeight="1" spans="1:3">
      <c r="A245" s="245" t="s">
        <v>1365</v>
      </c>
      <c r="B245" s="245" t="s">
        <v>243</v>
      </c>
      <c r="C245" s="247">
        <v>0</v>
      </c>
    </row>
    <row r="246" s="101" customFormat="1" ht="16.95" customHeight="1" spans="1:3">
      <c r="A246" s="245" t="s">
        <v>1366</v>
      </c>
      <c r="B246" s="246" t="s">
        <v>244</v>
      </c>
      <c r="C246" s="247">
        <v>0</v>
      </c>
    </row>
    <row r="247" s="101" customFormat="1" ht="16.95" customHeight="1" spans="1:3">
      <c r="A247" s="245" t="s">
        <v>1367</v>
      </c>
      <c r="B247" s="245" t="s">
        <v>245</v>
      </c>
      <c r="C247" s="247">
        <v>0</v>
      </c>
    </row>
    <row r="248" s="101" customFormat="1" ht="16.95" customHeight="1" spans="1:3">
      <c r="A248" s="245" t="s">
        <v>1368</v>
      </c>
      <c r="B248" s="245" t="s">
        <v>246</v>
      </c>
      <c r="C248" s="247">
        <v>0</v>
      </c>
    </row>
    <row r="249" s="101" customFormat="1" ht="16.95" customHeight="1" spans="1:3">
      <c r="A249" s="245" t="s">
        <v>1369</v>
      </c>
      <c r="B249" s="246" t="s">
        <v>247</v>
      </c>
      <c r="C249" s="247">
        <v>0</v>
      </c>
    </row>
    <row r="250" s="101" customFormat="1" ht="16.95" customHeight="1" spans="1:3">
      <c r="A250" s="245" t="s">
        <v>1370</v>
      </c>
      <c r="B250" s="245" t="s">
        <v>248</v>
      </c>
      <c r="C250" s="247">
        <v>0</v>
      </c>
    </row>
    <row r="251" s="101" customFormat="1" ht="16.95" customHeight="1" spans="1:3">
      <c r="A251" s="245" t="s">
        <v>1371</v>
      </c>
      <c r="B251" s="245" t="s">
        <v>249</v>
      </c>
      <c r="C251" s="247">
        <v>0</v>
      </c>
    </row>
    <row r="252" s="101" customFormat="1" ht="16.95" customHeight="1" spans="1:3">
      <c r="A252" s="245" t="s">
        <v>1372</v>
      </c>
      <c r="B252" s="245" t="s">
        <v>250</v>
      </c>
      <c r="C252" s="247">
        <v>0</v>
      </c>
    </row>
    <row r="253" s="101" customFormat="1" ht="16.95" customHeight="1" spans="1:3">
      <c r="A253" s="245" t="s">
        <v>1373</v>
      </c>
      <c r="B253" s="245" t="s">
        <v>251</v>
      </c>
      <c r="C253" s="247">
        <v>0</v>
      </c>
    </row>
    <row r="254" s="101" customFormat="1" ht="16.95" customHeight="1" spans="1:3">
      <c r="A254" s="245" t="s">
        <v>1374</v>
      </c>
      <c r="B254" s="245" t="s">
        <v>252</v>
      </c>
      <c r="C254" s="247">
        <v>0</v>
      </c>
    </row>
    <row r="255" s="101" customFormat="1" ht="16.95" customHeight="1" spans="1:3">
      <c r="A255" s="245" t="s">
        <v>1375</v>
      </c>
      <c r="B255" s="246" t="s">
        <v>253</v>
      </c>
      <c r="C255" s="247">
        <v>0</v>
      </c>
    </row>
    <row r="256" s="101" customFormat="1" ht="16.95" customHeight="1" spans="1:3">
      <c r="A256" s="245" t="s">
        <v>1376</v>
      </c>
      <c r="B256" s="245" t="s">
        <v>254</v>
      </c>
      <c r="C256" s="247">
        <v>0</v>
      </c>
    </row>
    <row r="257" s="101" customFormat="1" ht="16.95" customHeight="1" spans="1:3">
      <c r="A257" s="245" t="s">
        <v>1377</v>
      </c>
      <c r="B257" s="245" t="s">
        <v>255</v>
      </c>
      <c r="C257" s="247">
        <v>0</v>
      </c>
    </row>
    <row r="258" s="101" customFormat="1" ht="16.95" customHeight="1" spans="1:3">
      <c r="A258" s="245" t="s">
        <v>1378</v>
      </c>
      <c r="B258" s="245" t="s">
        <v>256</v>
      </c>
      <c r="C258" s="247">
        <v>0</v>
      </c>
    </row>
    <row r="259" s="101" customFormat="1" ht="16.95" customHeight="1" spans="1:3">
      <c r="A259" s="245" t="s">
        <v>1379</v>
      </c>
      <c r="B259" s="245" t="s">
        <v>257</v>
      </c>
      <c r="C259" s="247">
        <v>0</v>
      </c>
    </row>
    <row r="260" s="101" customFormat="1" ht="16.95" customHeight="1" spans="1:3">
      <c r="A260" s="245" t="s">
        <v>1380</v>
      </c>
      <c r="B260" s="246" t="s">
        <v>258</v>
      </c>
      <c r="C260" s="247">
        <v>0</v>
      </c>
    </row>
    <row r="261" s="101" customFormat="1" ht="16.95" customHeight="1" spans="1:3">
      <c r="A261" s="245" t="s">
        <v>1381</v>
      </c>
      <c r="B261" s="245" t="s">
        <v>259</v>
      </c>
      <c r="C261" s="247">
        <v>0</v>
      </c>
    </row>
    <row r="262" s="101" customFormat="1" ht="16.95" customHeight="1" spans="1:3">
      <c r="A262" s="245" t="s">
        <v>1382</v>
      </c>
      <c r="B262" s="246" t="s">
        <v>260</v>
      </c>
      <c r="C262" s="247">
        <v>0</v>
      </c>
    </row>
    <row r="263" s="101" customFormat="1" ht="16.95" customHeight="1" spans="1:3">
      <c r="A263" s="245" t="s">
        <v>1383</v>
      </c>
      <c r="B263" s="245" t="s">
        <v>261</v>
      </c>
      <c r="C263" s="247">
        <v>0</v>
      </c>
    </row>
    <row r="264" s="101" customFormat="1" ht="16.95" customHeight="1" spans="1:3">
      <c r="A264" s="245" t="s">
        <v>1384</v>
      </c>
      <c r="B264" s="245" t="s">
        <v>262</v>
      </c>
      <c r="C264" s="247">
        <v>0</v>
      </c>
    </row>
    <row r="265" s="101" customFormat="1" ht="16.95" customHeight="1" spans="1:3">
      <c r="A265" s="245" t="s">
        <v>1385</v>
      </c>
      <c r="B265" s="245" t="s">
        <v>263</v>
      </c>
      <c r="C265" s="247">
        <v>0</v>
      </c>
    </row>
    <row r="266" s="101" customFormat="1" ht="16.95" customHeight="1" spans="1:3">
      <c r="A266" s="245" t="s">
        <v>1386</v>
      </c>
      <c r="B266" s="245" t="s">
        <v>264</v>
      </c>
      <c r="C266" s="247">
        <v>0</v>
      </c>
    </row>
    <row r="267" s="101" customFormat="1" ht="16.95" customHeight="1" spans="1:3">
      <c r="A267" s="245" t="s">
        <v>1387</v>
      </c>
      <c r="B267" s="246" t="s">
        <v>265</v>
      </c>
      <c r="C267" s="247">
        <v>0</v>
      </c>
    </row>
    <row r="268" s="101" customFormat="1" ht="16.95" customHeight="1" spans="1:3">
      <c r="A268" s="245" t="s">
        <v>1388</v>
      </c>
      <c r="B268" s="245" t="s">
        <v>111</v>
      </c>
      <c r="C268" s="247">
        <v>0</v>
      </c>
    </row>
    <row r="269" s="101" customFormat="1" ht="16.95" customHeight="1" spans="1:3">
      <c r="A269" s="245" t="s">
        <v>1389</v>
      </c>
      <c r="B269" s="245" t="s">
        <v>112</v>
      </c>
      <c r="C269" s="247">
        <v>0</v>
      </c>
    </row>
    <row r="270" s="101" customFormat="1" ht="16.95" customHeight="1" spans="1:3">
      <c r="A270" s="245" t="s">
        <v>1390</v>
      </c>
      <c r="B270" s="245" t="s">
        <v>113</v>
      </c>
      <c r="C270" s="247">
        <v>0</v>
      </c>
    </row>
    <row r="271" s="101" customFormat="1" ht="16.95" customHeight="1" spans="1:3">
      <c r="A271" s="245" t="s">
        <v>1391</v>
      </c>
      <c r="B271" s="245" t="s">
        <v>120</v>
      </c>
      <c r="C271" s="247">
        <v>0</v>
      </c>
    </row>
    <row r="272" s="101" customFormat="1" ht="16.95" customHeight="1" spans="1:3">
      <c r="A272" s="245" t="s">
        <v>1392</v>
      </c>
      <c r="B272" s="245" t="s">
        <v>266</v>
      </c>
      <c r="C272" s="247">
        <v>0</v>
      </c>
    </row>
    <row r="273" s="101" customFormat="1" ht="16.95" customHeight="1" spans="1:3">
      <c r="A273" s="245" t="s">
        <v>1393</v>
      </c>
      <c r="B273" s="246" t="s">
        <v>267</v>
      </c>
      <c r="C273" s="247">
        <v>0</v>
      </c>
    </row>
    <row r="274" s="101" customFormat="1" ht="16.95" customHeight="1" spans="1:3">
      <c r="A274" s="245" t="s">
        <v>1394</v>
      </c>
      <c r="B274" s="246" t="s">
        <v>268</v>
      </c>
      <c r="C274" s="247">
        <v>0</v>
      </c>
    </row>
    <row r="275" s="101" customFormat="1" ht="16.95" customHeight="1" spans="1:3">
      <c r="A275" s="245" t="s">
        <v>1395</v>
      </c>
      <c r="B275" s="246" t="s">
        <v>269</v>
      </c>
      <c r="C275" s="247">
        <v>0</v>
      </c>
    </row>
    <row r="276" s="101" customFormat="1" ht="16.95" customHeight="1" spans="1:3">
      <c r="A276" s="245" t="s">
        <v>1396</v>
      </c>
      <c r="B276" s="246" t="s">
        <v>1397</v>
      </c>
      <c r="C276" s="247">
        <v>0</v>
      </c>
    </row>
    <row r="277" s="101" customFormat="1" ht="16.95" customHeight="1" spans="1:3">
      <c r="A277" s="245" t="s">
        <v>1398</v>
      </c>
      <c r="B277" s="245" t="s">
        <v>271</v>
      </c>
      <c r="C277" s="247">
        <v>0</v>
      </c>
    </row>
    <row r="278" s="101" customFormat="1" ht="16.95" customHeight="1" spans="1:3">
      <c r="A278" s="245" t="s">
        <v>1399</v>
      </c>
      <c r="B278" s="246" t="s">
        <v>274</v>
      </c>
      <c r="C278" s="247">
        <v>0</v>
      </c>
    </row>
    <row r="279" s="101" customFormat="1" ht="16.95" customHeight="1" spans="1:3">
      <c r="A279" s="245" t="s">
        <v>1400</v>
      </c>
      <c r="B279" s="245" t="s">
        <v>275</v>
      </c>
      <c r="C279" s="247">
        <v>0</v>
      </c>
    </row>
    <row r="280" s="101" customFormat="1" ht="16.95" customHeight="1" spans="1:3">
      <c r="A280" s="245" t="s">
        <v>1401</v>
      </c>
      <c r="B280" s="246" t="s">
        <v>276</v>
      </c>
      <c r="C280" s="247">
        <v>0</v>
      </c>
    </row>
    <row r="281" s="101" customFormat="1" ht="16.95" customHeight="1" spans="1:3">
      <c r="A281" s="245" t="s">
        <v>1402</v>
      </c>
      <c r="B281" s="245" t="s">
        <v>277</v>
      </c>
      <c r="C281" s="247">
        <v>0</v>
      </c>
    </row>
    <row r="282" s="101" customFormat="1" ht="16.95" customHeight="1" spans="1:3">
      <c r="A282" s="245" t="s">
        <v>1403</v>
      </c>
      <c r="B282" s="246" t="s">
        <v>278</v>
      </c>
      <c r="C282" s="247">
        <v>0</v>
      </c>
    </row>
    <row r="283" s="101" customFormat="1" ht="16.95" customHeight="1" spans="1:3">
      <c r="A283" s="245" t="s">
        <v>1404</v>
      </c>
      <c r="B283" s="245" t="s">
        <v>279</v>
      </c>
      <c r="C283" s="247">
        <v>0</v>
      </c>
    </row>
    <row r="284" s="101" customFormat="1" ht="16.95" customHeight="1" spans="1:3">
      <c r="A284" s="245" t="s">
        <v>1405</v>
      </c>
      <c r="B284" s="245" t="s">
        <v>280</v>
      </c>
      <c r="C284" s="247">
        <v>0</v>
      </c>
    </row>
    <row r="285" s="101" customFormat="1" ht="16.95" customHeight="1" spans="1:3">
      <c r="A285" s="245" t="s">
        <v>1406</v>
      </c>
      <c r="B285" s="245" t="s">
        <v>281</v>
      </c>
      <c r="C285" s="247">
        <v>0</v>
      </c>
    </row>
    <row r="286" s="101" customFormat="1" ht="16.95" customHeight="1" spans="1:3">
      <c r="A286" s="245" t="s">
        <v>1407</v>
      </c>
      <c r="B286" s="245" t="s">
        <v>282</v>
      </c>
      <c r="C286" s="247">
        <v>0</v>
      </c>
    </row>
    <row r="287" s="101" customFormat="1" ht="16.95" customHeight="1" spans="1:3">
      <c r="A287" s="245" t="s">
        <v>1408</v>
      </c>
      <c r="B287" s="245" t="s">
        <v>1409</v>
      </c>
      <c r="C287" s="247">
        <v>0</v>
      </c>
    </row>
    <row r="288" s="101" customFormat="1" ht="16.95" customHeight="1" spans="1:3">
      <c r="A288" s="245" t="s">
        <v>1410</v>
      </c>
      <c r="B288" s="245" t="s">
        <v>272</v>
      </c>
      <c r="C288" s="247">
        <v>0</v>
      </c>
    </row>
    <row r="289" s="101" customFormat="1" ht="16.95" customHeight="1" spans="1:3">
      <c r="A289" s="245" t="s">
        <v>1411</v>
      </c>
      <c r="B289" s="245" t="s">
        <v>283</v>
      </c>
      <c r="C289" s="247">
        <v>0</v>
      </c>
    </row>
    <row r="290" s="101" customFormat="1" ht="16.95" customHeight="1" spans="1:3">
      <c r="A290" s="245" t="s">
        <v>1412</v>
      </c>
      <c r="B290" s="245" t="s">
        <v>284</v>
      </c>
      <c r="C290" s="247">
        <v>0</v>
      </c>
    </row>
    <row r="291" s="101" customFormat="1" ht="16.95" customHeight="1" spans="1:3">
      <c r="A291" s="245" t="s">
        <v>1413</v>
      </c>
      <c r="B291" s="245" t="s">
        <v>285</v>
      </c>
      <c r="C291" s="247">
        <v>0</v>
      </c>
    </row>
    <row r="292" s="101" customFormat="1" ht="16.95" customHeight="1" spans="1:3">
      <c r="A292" s="245" t="s">
        <v>1414</v>
      </c>
      <c r="B292" s="246" t="s">
        <v>286</v>
      </c>
      <c r="C292" s="247">
        <v>0</v>
      </c>
    </row>
    <row r="293" s="101" customFormat="1" ht="16.95" customHeight="1" spans="1:3">
      <c r="A293" s="245" t="s">
        <v>1415</v>
      </c>
      <c r="B293" s="245" t="s">
        <v>287</v>
      </c>
      <c r="C293" s="247">
        <v>0</v>
      </c>
    </row>
    <row r="294" s="101" customFormat="1" ht="16.95" customHeight="1" spans="1:3">
      <c r="A294" s="245" t="s">
        <v>1416</v>
      </c>
      <c r="B294" s="246" t="s">
        <v>288</v>
      </c>
      <c r="C294" s="247">
        <v>13575.3475006728</v>
      </c>
    </row>
    <row r="295" s="101" customFormat="1" ht="16.95" customHeight="1" spans="1:3">
      <c r="A295" s="245" t="s">
        <v>1417</v>
      </c>
      <c r="B295" s="246" t="s">
        <v>289</v>
      </c>
      <c r="C295" s="247">
        <v>216.7759035</v>
      </c>
    </row>
    <row r="296" s="101" customFormat="1" ht="16.95" customHeight="1" spans="1:3">
      <c r="A296" s="245" t="s">
        <v>1418</v>
      </c>
      <c r="B296" s="245" t="s">
        <v>290</v>
      </c>
      <c r="C296" s="247">
        <v>216.7759035</v>
      </c>
    </row>
    <row r="297" s="101" customFormat="1" ht="16.95" customHeight="1" spans="1:3">
      <c r="A297" s="245" t="s">
        <v>1419</v>
      </c>
      <c r="B297" s="245" t="s">
        <v>291</v>
      </c>
      <c r="C297" s="247">
        <v>0</v>
      </c>
    </row>
    <row r="298" s="101" customFormat="1" ht="16.95" customHeight="1" spans="1:3">
      <c r="A298" s="245" t="s">
        <v>1420</v>
      </c>
      <c r="B298" s="246" t="s">
        <v>292</v>
      </c>
      <c r="C298" s="247">
        <v>11273.0829084006</v>
      </c>
    </row>
    <row r="299" s="101" customFormat="1" ht="16.95" customHeight="1" spans="1:3">
      <c r="A299" s="245" t="s">
        <v>1421</v>
      </c>
      <c r="B299" s="245" t="s">
        <v>111</v>
      </c>
      <c r="C299" s="247">
        <v>10489.3546419006</v>
      </c>
    </row>
    <row r="300" s="101" customFormat="1" ht="16.95" customHeight="1" spans="1:3">
      <c r="A300" s="245" t="s">
        <v>1422</v>
      </c>
      <c r="B300" s="245" t="s">
        <v>112</v>
      </c>
      <c r="C300" s="247">
        <v>450.2268765</v>
      </c>
    </row>
    <row r="301" s="101" customFormat="1" ht="16.95" customHeight="1" spans="1:3">
      <c r="A301" s="245" t="s">
        <v>1423</v>
      </c>
      <c r="B301" s="245" t="s">
        <v>113</v>
      </c>
      <c r="C301" s="247">
        <v>0</v>
      </c>
    </row>
    <row r="302" s="101" customFormat="1" ht="16.95" customHeight="1" spans="1:3">
      <c r="A302" s="245" t="s">
        <v>1424</v>
      </c>
      <c r="B302" s="245" t="s">
        <v>152</v>
      </c>
      <c r="C302" s="247">
        <v>0</v>
      </c>
    </row>
    <row r="303" s="101" customFormat="1" ht="16.95" customHeight="1" spans="1:3">
      <c r="A303" s="245" t="s">
        <v>1425</v>
      </c>
      <c r="B303" s="245" t="s">
        <v>293</v>
      </c>
      <c r="C303" s="247">
        <v>333.50139</v>
      </c>
    </row>
    <row r="304" s="101" customFormat="1" ht="16.95" customHeight="1" spans="1:3">
      <c r="A304" s="245" t="s">
        <v>1426</v>
      </c>
      <c r="B304" s="245" t="s">
        <v>294</v>
      </c>
      <c r="C304" s="247">
        <v>0</v>
      </c>
    </row>
    <row r="305" s="101" customFormat="1" ht="16.95" customHeight="1" spans="1:3">
      <c r="A305" s="245" t="s">
        <v>1427</v>
      </c>
      <c r="B305" s="245" t="s">
        <v>295</v>
      </c>
      <c r="C305" s="247">
        <v>0</v>
      </c>
    </row>
    <row r="306" s="101" customFormat="1" ht="16.95" customHeight="1" spans="1:3">
      <c r="A306" s="245" t="s">
        <v>1428</v>
      </c>
      <c r="B306" s="245" t="s">
        <v>296</v>
      </c>
      <c r="C306" s="247">
        <v>0</v>
      </c>
    </row>
    <row r="307" s="101" customFormat="1" ht="16.95" customHeight="1" spans="1:3">
      <c r="A307" s="245" t="s">
        <v>1429</v>
      </c>
      <c r="B307" s="245" t="s">
        <v>120</v>
      </c>
      <c r="C307" s="247">
        <v>0</v>
      </c>
    </row>
    <row r="308" s="101" customFormat="1" ht="16.95" customHeight="1" spans="1:3">
      <c r="A308" s="245" t="s">
        <v>1430</v>
      </c>
      <c r="B308" s="245" t="s">
        <v>297</v>
      </c>
      <c r="C308" s="247">
        <v>0</v>
      </c>
    </row>
    <row r="309" s="101" customFormat="1" ht="16.95" customHeight="1" spans="1:3">
      <c r="A309" s="245" t="s">
        <v>1431</v>
      </c>
      <c r="B309" s="246" t="s">
        <v>298</v>
      </c>
      <c r="C309" s="247">
        <v>0</v>
      </c>
    </row>
    <row r="310" s="101" customFormat="1" ht="16.95" customHeight="1" spans="1:3">
      <c r="A310" s="245" t="s">
        <v>1432</v>
      </c>
      <c r="B310" s="245" t="s">
        <v>111</v>
      </c>
      <c r="C310" s="247">
        <v>0</v>
      </c>
    </row>
    <row r="311" s="101" customFormat="1" ht="16.95" customHeight="1" spans="1:3">
      <c r="A311" s="245" t="s">
        <v>1433</v>
      </c>
      <c r="B311" s="245" t="s">
        <v>112</v>
      </c>
      <c r="C311" s="247">
        <v>0</v>
      </c>
    </row>
    <row r="312" s="101" customFormat="1" ht="16.95" customHeight="1" spans="1:3">
      <c r="A312" s="245" t="s">
        <v>1434</v>
      </c>
      <c r="B312" s="245" t="s">
        <v>113</v>
      </c>
      <c r="C312" s="247">
        <v>0</v>
      </c>
    </row>
    <row r="313" s="101" customFormat="1" ht="16.95" customHeight="1" spans="1:3">
      <c r="A313" s="245" t="s">
        <v>1435</v>
      </c>
      <c r="B313" s="245" t="s">
        <v>299</v>
      </c>
      <c r="C313" s="247">
        <v>0</v>
      </c>
    </row>
    <row r="314" s="101" customFormat="1" ht="16.95" customHeight="1" spans="1:3">
      <c r="A314" s="245" t="s">
        <v>1436</v>
      </c>
      <c r="B314" s="245" t="s">
        <v>120</v>
      </c>
      <c r="C314" s="247">
        <v>0</v>
      </c>
    </row>
    <row r="315" s="101" customFormat="1" ht="16.95" customHeight="1" spans="1:3">
      <c r="A315" s="245" t="s">
        <v>1437</v>
      </c>
      <c r="B315" s="245" t="s">
        <v>300</v>
      </c>
      <c r="C315" s="247">
        <v>0</v>
      </c>
    </row>
    <row r="316" s="101" customFormat="1" ht="16.95" customHeight="1" spans="1:3">
      <c r="A316" s="245" t="s">
        <v>1438</v>
      </c>
      <c r="B316" s="246" t="s">
        <v>301</v>
      </c>
      <c r="C316" s="247">
        <v>73.3703058</v>
      </c>
    </row>
    <row r="317" s="101" customFormat="1" ht="16.95" customHeight="1" spans="1:3">
      <c r="A317" s="245" t="s">
        <v>1439</v>
      </c>
      <c r="B317" s="245" t="s">
        <v>111</v>
      </c>
      <c r="C317" s="247">
        <v>73.3703058</v>
      </c>
    </row>
    <row r="318" s="101" customFormat="1" ht="16.95" customHeight="1" spans="1:3">
      <c r="A318" s="245" t="s">
        <v>1440</v>
      </c>
      <c r="B318" s="245" t="s">
        <v>112</v>
      </c>
      <c r="C318" s="247">
        <v>0</v>
      </c>
    </row>
    <row r="319" s="101" customFormat="1" ht="16.95" customHeight="1" spans="1:3">
      <c r="A319" s="245" t="s">
        <v>1441</v>
      </c>
      <c r="B319" s="245" t="s">
        <v>113</v>
      </c>
      <c r="C319" s="247">
        <v>0</v>
      </c>
    </row>
    <row r="320" s="101" customFormat="1" ht="16.95" customHeight="1" spans="1:3">
      <c r="A320" s="245" t="s">
        <v>1442</v>
      </c>
      <c r="B320" s="245" t="s">
        <v>302</v>
      </c>
      <c r="C320" s="247">
        <v>0</v>
      </c>
    </row>
    <row r="321" s="101" customFormat="1" ht="16.95" customHeight="1" spans="1:3">
      <c r="A321" s="245" t="s">
        <v>1443</v>
      </c>
      <c r="B321" s="245" t="s">
        <v>303</v>
      </c>
      <c r="C321" s="247">
        <v>0</v>
      </c>
    </row>
    <row r="322" s="101" customFormat="1" ht="16.95" customHeight="1" spans="1:3">
      <c r="A322" s="245" t="s">
        <v>1444</v>
      </c>
      <c r="B322" s="245" t="s">
        <v>120</v>
      </c>
      <c r="C322" s="247">
        <v>0</v>
      </c>
    </row>
    <row r="323" s="101" customFormat="1" ht="16.95" customHeight="1" spans="1:3">
      <c r="A323" s="245" t="s">
        <v>1445</v>
      </c>
      <c r="B323" s="245" t="s">
        <v>304</v>
      </c>
      <c r="C323" s="247">
        <v>0</v>
      </c>
    </row>
    <row r="324" s="101" customFormat="1" ht="16.95" customHeight="1" spans="1:3">
      <c r="A324" s="245" t="s">
        <v>1446</v>
      </c>
      <c r="B324" s="246" t="s">
        <v>305</v>
      </c>
      <c r="C324" s="247">
        <v>134.5122273</v>
      </c>
    </row>
    <row r="325" s="101" customFormat="1" ht="16.95" customHeight="1" spans="1:3">
      <c r="A325" s="245" t="s">
        <v>1447</v>
      </c>
      <c r="B325" s="245" t="s">
        <v>111</v>
      </c>
      <c r="C325" s="247">
        <v>134.5122273</v>
      </c>
    </row>
    <row r="326" s="101" customFormat="1" ht="16.95" customHeight="1" spans="1:3">
      <c r="A326" s="245" t="s">
        <v>1448</v>
      </c>
      <c r="B326" s="245" t="s">
        <v>112</v>
      </c>
      <c r="C326" s="247">
        <v>0</v>
      </c>
    </row>
    <row r="327" s="101" customFormat="1" ht="16.95" customHeight="1" spans="1:3">
      <c r="A327" s="245" t="s">
        <v>1449</v>
      </c>
      <c r="B327" s="245" t="s">
        <v>113</v>
      </c>
      <c r="C327" s="247">
        <v>0</v>
      </c>
    </row>
    <row r="328" s="101" customFormat="1" ht="16.95" customHeight="1" spans="1:3">
      <c r="A328" s="245" t="s">
        <v>1450</v>
      </c>
      <c r="B328" s="245" t="s">
        <v>306</v>
      </c>
      <c r="C328" s="247">
        <v>0</v>
      </c>
    </row>
    <row r="329" s="101" customFormat="1" ht="16.95" customHeight="1" spans="1:3">
      <c r="A329" s="245" t="s">
        <v>1451</v>
      </c>
      <c r="B329" s="245" t="s">
        <v>307</v>
      </c>
      <c r="C329" s="247">
        <v>0</v>
      </c>
    </row>
    <row r="330" s="101" customFormat="1" ht="16.95" customHeight="1" spans="1:3">
      <c r="A330" s="245" t="s">
        <v>1452</v>
      </c>
      <c r="B330" s="245" t="s">
        <v>308</v>
      </c>
      <c r="C330" s="247">
        <v>0</v>
      </c>
    </row>
    <row r="331" s="101" customFormat="1" ht="16.95" customHeight="1" spans="1:3">
      <c r="A331" s="245" t="s">
        <v>1453</v>
      </c>
      <c r="B331" s="245" t="s">
        <v>120</v>
      </c>
      <c r="C331" s="247">
        <v>0</v>
      </c>
    </row>
    <row r="332" s="101" customFormat="1" ht="16.95" customHeight="1" spans="1:3">
      <c r="A332" s="245" t="s">
        <v>1454</v>
      </c>
      <c r="B332" s="245" t="s">
        <v>309</v>
      </c>
      <c r="C332" s="247">
        <v>0</v>
      </c>
    </row>
    <row r="333" s="101" customFormat="1" ht="16.95" customHeight="1" spans="1:3">
      <c r="A333" s="245" t="s">
        <v>1455</v>
      </c>
      <c r="B333" s="246" t="s">
        <v>310</v>
      </c>
      <c r="C333" s="247">
        <v>1704.1854328722</v>
      </c>
    </row>
    <row r="334" s="101" customFormat="1" ht="16.95" customHeight="1" spans="1:3">
      <c r="A334" s="245" t="s">
        <v>1456</v>
      </c>
      <c r="B334" s="245" t="s">
        <v>111</v>
      </c>
      <c r="C334" s="247">
        <v>1489.6328719722</v>
      </c>
    </row>
    <row r="335" s="101" customFormat="1" ht="16.95" customHeight="1" spans="1:3">
      <c r="A335" s="245" t="s">
        <v>1457</v>
      </c>
      <c r="B335" s="245" t="s">
        <v>112</v>
      </c>
      <c r="C335" s="247">
        <v>0</v>
      </c>
    </row>
    <row r="336" s="101" customFormat="1" ht="16.95" customHeight="1" spans="1:3">
      <c r="A336" s="245" t="s">
        <v>1458</v>
      </c>
      <c r="B336" s="245" t="s">
        <v>113</v>
      </c>
      <c r="C336" s="247">
        <v>0</v>
      </c>
    </row>
    <row r="337" s="101" customFormat="1" ht="16.95" customHeight="1" spans="1:3">
      <c r="A337" s="245" t="s">
        <v>1459</v>
      </c>
      <c r="B337" s="245" t="s">
        <v>311</v>
      </c>
      <c r="C337" s="247">
        <v>214.5525609</v>
      </c>
    </row>
    <row r="338" s="101" customFormat="1" ht="16.95" customHeight="1" spans="1:3">
      <c r="A338" s="245" t="s">
        <v>1460</v>
      </c>
      <c r="B338" s="245" t="s">
        <v>312</v>
      </c>
      <c r="C338" s="247">
        <v>0</v>
      </c>
    </row>
    <row r="339" s="101" customFormat="1" ht="16.95" customHeight="1" spans="1:3">
      <c r="A339" s="245" t="s">
        <v>1461</v>
      </c>
      <c r="B339" s="245" t="s">
        <v>313</v>
      </c>
      <c r="C339" s="247">
        <v>0</v>
      </c>
    </row>
    <row r="340" s="101" customFormat="1" ht="16.95" customHeight="1" spans="1:3">
      <c r="A340" s="245" t="s">
        <v>1462</v>
      </c>
      <c r="B340" s="245" t="s">
        <v>314</v>
      </c>
      <c r="C340" s="247">
        <v>0</v>
      </c>
    </row>
    <row r="341" s="101" customFormat="1" ht="16.95" customHeight="1" spans="1:3">
      <c r="A341" s="245" t="s">
        <v>1463</v>
      </c>
      <c r="B341" s="245" t="s">
        <v>315</v>
      </c>
      <c r="C341" s="247">
        <v>0</v>
      </c>
    </row>
    <row r="342" s="101" customFormat="1" ht="16.95" customHeight="1" spans="1:3">
      <c r="A342" s="245" t="s">
        <v>1464</v>
      </c>
      <c r="B342" s="245" t="s">
        <v>316</v>
      </c>
      <c r="C342" s="247">
        <v>0</v>
      </c>
    </row>
    <row r="343" s="101" customFormat="1" ht="16.95" customHeight="1" spans="1:3">
      <c r="A343" s="245" t="s">
        <v>1465</v>
      </c>
      <c r="B343" s="245" t="s">
        <v>1466</v>
      </c>
      <c r="C343" s="247">
        <v>0</v>
      </c>
    </row>
    <row r="344" s="101" customFormat="1" ht="16.95" customHeight="1" spans="1:3">
      <c r="A344" s="245" t="s">
        <v>1467</v>
      </c>
      <c r="B344" s="245" t="s">
        <v>152</v>
      </c>
      <c r="C344" s="247">
        <v>0</v>
      </c>
    </row>
    <row r="345" s="101" customFormat="1" ht="16.95" customHeight="1" spans="1:3">
      <c r="A345" s="245" t="s">
        <v>1468</v>
      </c>
      <c r="B345" s="245" t="s">
        <v>120</v>
      </c>
      <c r="C345" s="247">
        <v>0</v>
      </c>
    </row>
    <row r="346" s="101" customFormat="1" ht="16.95" customHeight="1" spans="1:3">
      <c r="A346" s="245" t="s">
        <v>1469</v>
      </c>
      <c r="B346" s="245" t="s">
        <v>318</v>
      </c>
      <c r="C346" s="247">
        <v>0</v>
      </c>
    </row>
    <row r="347" s="101" customFormat="1" ht="16.95" customHeight="1" spans="1:3">
      <c r="A347" s="245" t="s">
        <v>1470</v>
      </c>
      <c r="B347" s="246" t="s">
        <v>319</v>
      </c>
      <c r="C347" s="247">
        <v>0</v>
      </c>
    </row>
    <row r="348" s="101" customFormat="1" ht="16.95" customHeight="1" spans="1:3">
      <c r="A348" s="245" t="s">
        <v>1471</v>
      </c>
      <c r="B348" s="245" t="s">
        <v>111</v>
      </c>
      <c r="C348" s="247">
        <v>0</v>
      </c>
    </row>
    <row r="349" s="101" customFormat="1" ht="16.95" customHeight="1" spans="1:3">
      <c r="A349" s="245" t="s">
        <v>1472</v>
      </c>
      <c r="B349" s="245" t="s">
        <v>112</v>
      </c>
      <c r="C349" s="247">
        <v>0</v>
      </c>
    </row>
    <row r="350" s="101" customFormat="1" ht="16.95" customHeight="1" spans="1:3">
      <c r="A350" s="245" t="s">
        <v>1473</v>
      </c>
      <c r="B350" s="245" t="s">
        <v>113</v>
      </c>
      <c r="C350" s="247">
        <v>0</v>
      </c>
    </row>
    <row r="351" s="101" customFormat="1" ht="16.95" customHeight="1" spans="1:3">
      <c r="A351" s="245" t="s">
        <v>1474</v>
      </c>
      <c r="B351" s="245" t="s">
        <v>1475</v>
      </c>
      <c r="C351" s="247">
        <v>0</v>
      </c>
    </row>
    <row r="352" s="101" customFormat="1" ht="16.95" customHeight="1" spans="1:3">
      <c r="A352" s="245" t="s">
        <v>1476</v>
      </c>
      <c r="B352" s="245" t="s">
        <v>1477</v>
      </c>
      <c r="C352" s="247">
        <v>0</v>
      </c>
    </row>
    <row r="353" s="101" customFormat="1" ht="16.95" customHeight="1" spans="1:3">
      <c r="A353" s="245" t="s">
        <v>1478</v>
      </c>
      <c r="B353" s="245" t="s">
        <v>322</v>
      </c>
      <c r="C353" s="247">
        <v>0</v>
      </c>
    </row>
    <row r="354" s="101" customFormat="1" ht="16.95" customHeight="1" spans="1:3">
      <c r="A354" s="245" t="s">
        <v>1479</v>
      </c>
      <c r="B354" s="245" t="s">
        <v>152</v>
      </c>
      <c r="C354" s="247">
        <v>0</v>
      </c>
    </row>
    <row r="355" s="101" customFormat="1" ht="16.95" customHeight="1" spans="1:3">
      <c r="A355" s="245" t="s">
        <v>1480</v>
      </c>
      <c r="B355" s="245" t="s">
        <v>120</v>
      </c>
      <c r="C355" s="247">
        <v>0</v>
      </c>
    </row>
    <row r="356" s="101" customFormat="1" ht="16.95" customHeight="1" spans="1:3">
      <c r="A356" s="245" t="s">
        <v>1481</v>
      </c>
      <c r="B356" s="245" t="s">
        <v>323</v>
      </c>
      <c r="C356" s="247">
        <v>0</v>
      </c>
    </row>
    <row r="357" s="101" customFormat="1" ht="16.95" customHeight="1" spans="1:3">
      <c r="A357" s="245" t="s">
        <v>1482</v>
      </c>
      <c r="B357" s="246" t="s">
        <v>324</v>
      </c>
      <c r="C357" s="247">
        <v>173.4207228</v>
      </c>
    </row>
    <row r="358" s="101" customFormat="1" ht="16.95" customHeight="1" spans="1:3">
      <c r="A358" s="245" t="s">
        <v>1483</v>
      </c>
      <c r="B358" s="245" t="s">
        <v>111</v>
      </c>
      <c r="C358" s="247">
        <v>111.16713</v>
      </c>
    </row>
    <row r="359" s="101" customFormat="1" ht="16.95" customHeight="1" spans="1:3">
      <c r="A359" s="245" t="s">
        <v>1484</v>
      </c>
      <c r="B359" s="245" t="s">
        <v>112</v>
      </c>
      <c r="C359" s="247">
        <v>0</v>
      </c>
    </row>
    <row r="360" s="101" customFormat="1" ht="16.95" customHeight="1" spans="1:3">
      <c r="A360" s="245" t="s">
        <v>1485</v>
      </c>
      <c r="B360" s="245" t="s">
        <v>113</v>
      </c>
      <c r="C360" s="247">
        <v>0</v>
      </c>
    </row>
    <row r="361" s="101" customFormat="1" ht="16.95" customHeight="1" spans="1:3">
      <c r="A361" s="245" t="s">
        <v>1486</v>
      </c>
      <c r="B361" s="245" t="s">
        <v>325</v>
      </c>
      <c r="C361" s="247">
        <v>0</v>
      </c>
    </row>
    <row r="362" s="101" customFormat="1" ht="16.95" customHeight="1" spans="1:3">
      <c r="A362" s="245" t="s">
        <v>1487</v>
      </c>
      <c r="B362" s="245" t="s">
        <v>326</v>
      </c>
      <c r="C362" s="247">
        <v>0</v>
      </c>
    </row>
    <row r="363" s="101" customFormat="1" ht="16.95" customHeight="1" spans="1:3">
      <c r="A363" s="245" t="s">
        <v>1488</v>
      </c>
      <c r="B363" s="245" t="s">
        <v>327</v>
      </c>
      <c r="C363" s="247">
        <v>0</v>
      </c>
    </row>
    <row r="364" s="101" customFormat="1" ht="16.95" customHeight="1" spans="1:3">
      <c r="A364" s="245" t="s">
        <v>1489</v>
      </c>
      <c r="B364" s="245" t="s">
        <v>152</v>
      </c>
      <c r="C364" s="247">
        <v>0</v>
      </c>
    </row>
    <row r="365" s="101" customFormat="1" ht="16.95" customHeight="1" spans="1:3">
      <c r="A365" s="245" t="s">
        <v>1490</v>
      </c>
      <c r="B365" s="245" t="s">
        <v>120</v>
      </c>
      <c r="C365" s="247">
        <v>0</v>
      </c>
    </row>
    <row r="366" s="101" customFormat="1" ht="16.95" customHeight="1" spans="1:3">
      <c r="A366" s="245" t="s">
        <v>1491</v>
      </c>
      <c r="B366" s="245" t="s">
        <v>328</v>
      </c>
      <c r="C366" s="247">
        <v>62.2535928</v>
      </c>
    </row>
    <row r="367" s="101" customFormat="1" ht="16.95" customHeight="1" spans="1:3">
      <c r="A367" s="245" t="s">
        <v>1492</v>
      </c>
      <c r="B367" s="246" t="s">
        <v>329</v>
      </c>
      <c r="C367" s="247">
        <v>0</v>
      </c>
    </row>
    <row r="368" s="101" customFormat="1" ht="16.95" customHeight="1" spans="1:3">
      <c r="A368" s="245" t="s">
        <v>1493</v>
      </c>
      <c r="B368" s="245" t="s">
        <v>111</v>
      </c>
      <c r="C368" s="247">
        <v>0</v>
      </c>
    </row>
    <row r="369" s="101" customFormat="1" ht="16.95" customHeight="1" spans="1:3">
      <c r="A369" s="245" t="s">
        <v>1494</v>
      </c>
      <c r="B369" s="245" t="s">
        <v>112</v>
      </c>
      <c r="C369" s="247">
        <v>0</v>
      </c>
    </row>
    <row r="370" s="101" customFormat="1" ht="16.95" customHeight="1" spans="1:3">
      <c r="A370" s="245" t="s">
        <v>1495</v>
      </c>
      <c r="B370" s="245" t="s">
        <v>113</v>
      </c>
      <c r="C370" s="247">
        <v>0</v>
      </c>
    </row>
    <row r="371" s="101" customFormat="1" ht="16.95" customHeight="1" spans="1:3">
      <c r="A371" s="245" t="s">
        <v>1496</v>
      </c>
      <c r="B371" s="245" t="s">
        <v>330</v>
      </c>
      <c r="C371" s="247">
        <v>0</v>
      </c>
    </row>
    <row r="372" s="101" customFormat="1" ht="16.95" customHeight="1" spans="1:3">
      <c r="A372" s="245" t="s">
        <v>1497</v>
      </c>
      <c r="B372" s="245" t="s">
        <v>331</v>
      </c>
      <c r="C372" s="247">
        <v>0</v>
      </c>
    </row>
    <row r="373" s="101" customFormat="1" ht="16.95" customHeight="1" spans="1:3">
      <c r="A373" s="245" t="s">
        <v>1498</v>
      </c>
      <c r="B373" s="245" t="s">
        <v>120</v>
      </c>
      <c r="C373" s="247">
        <v>0</v>
      </c>
    </row>
    <row r="374" s="101" customFormat="1" ht="16.95" customHeight="1" spans="1:3">
      <c r="A374" s="245" t="s">
        <v>1499</v>
      </c>
      <c r="B374" s="245" t="s">
        <v>332</v>
      </c>
      <c r="C374" s="247">
        <v>0</v>
      </c>
    </row>
    <row r="375" s="101" customFormat="1" ht="16.95" customHeight="1" spans="1:3">
      <c r="A375" s="245" t="s">
        <v>1500</v>
      </c>
      <c r="B375" s="246" t="s">
        <v>333</v>
      </c>
      <c r="C375" s="247">
        <v>0</v>
      </c>
    </row>
    <row r="376" s="101" customFormat="1" ht="16.95" customHeight="1" spans="1:3">
      <c r="A376" s="245" t="s">
        <v>1501</v>
      </c>
      <c r="B376" s="245" t="s">
        <v>111</v>
      </c>
      <c r="C376" s="247">
        <v>0</v>
      </c>
    </row>
    <row r="377" s="101" customFormat="1" ht="16.95" customHeight="1" spans="1:3">
      <c r="A377" s="245" t="s">
        <v>1502</v>
      </c>
      <c r="B377" s="245" t="s">
        <v>112</v>
      </c>
      <c r="C377" s="247">
        <v>0</v>
      </c>
    </row>
    <row r="378" s="101" customFormat="1" ht="16.95" customHeight="1" spans="1:3">
      <c r="A378" s="245" t="s">
        <v>1503</v>
      </c>
      <c r="B378" s="245" t="s">
        <v>152</v>
      </c>
      <c r="C378" s="247">
        <v>0</v>
      </c>
    </row>
    <row r="379" s="101" customFormat="1" ht="16.95" customHeight="1" spans="1:3">
      <c r="A379" s="245" t="s">
        <v>1504</v>
      </c>
      <c r="B379" s="245" t="s">
        <v>334</v>
      </c>
      <c r="C379" s="247">
        <v>0</v>
      </c>
    </row>
    <row r="380" s="101" customFormat="1" ht="16.95" customHeight="1" spans="1:3">
      <c r="A380" s="245" t="s">
        <v>1505</v>
      </c>
      <c r="B380" s="245" t="s">
        <v>335</v>
      </c>
      <c r="C380" s="247">
        <v>0</v>
      </c>
    </row>
    <row r="381" s="101" customFormat="1" ht="16.95" customHeight="1" spans="1:3">
      <c r="A381" s="245" t="s">
        <v>1506</v>
      </c>
      <c r="B381" s="246" t="s">
        <v>336</v>
      </c>
      <c r="C381" s="247">
        <v>0</v>
      </c>
    </row>
    <row r="382" s="101" customFormat="1" ht="16.95" customHeight="1" spans="1:3">
      <c r="A382" s="245" t="s">
        <v>1507</v>
      </c>
      <c r="B382" s="245" t="s">
        <v>337</v>
      </c>
      <c r="C382" s="247">
        <v>0</v>
      </c>
    </row>
    <row r="383" s="101" customFormat="1" ht="16.95" customHeight="1" spans="1:3">
      <c r="A383" s="245" t="s">
        <v>1508</v>
      </c>
      <c r="B383" s="245" t="s">
        <v>338</v>
      </c>
      <c r="C383" s="247">
        <v>0</v>
      </c>
    </row>
    <row r="384" s="101" customFormat="1" ht="16.95" customHeight="1" spans="1:3">
      <c r="A384" s="245" t="s">
        <v>1509</v>
      </c>
      <c r="B384" s="246" t="s">
        <v>339</v>
      </c>
      <c r="C384" s="247">
        <v>52084.7255456917</v>
      </c>
    </row>
    <row r="385" s="101" customFormat="1" ht="16.95" customHeight="1" spans="1:3">
      <c r="A385" s="245" t="s">
        <v>1510</v>
      </c>
      <c r="B385" s="246" t="s">
        <v>340</v>
      </c>
      <c r="C385" s="247">
        <v>9258.27239104119</v>
      </c>
    </row>
    <row r="386" s="101" customFormat="1" ht="16.95" customHeight="1" spans="1:3">
      <c r="A386" s="245" t="s">
        <v>1511</v>
      </c>
      <c r="B386" s="245" t="s">
        <v>111</v>
      </c>
      <c r="C386" s="247">
        <v>9258.27239104119</v>
      </c>
    </row>
    <row r="387" s="101" customFormat="1" ht="16.95" customHeight="1" spans="1:3">
      <c r="A387" s="245" t="s">
        <v>1512</v>
      </c>
      <c r="B387" s="245" t="s">
        <v>112</v>
      </c>
      <c r="C387" s="247">
        <v>0</v>
      </c>
    </row>
    <row r="388" s="101" customFormat="1" ht="16.95" customHeight="1" spans="1:3">
      <c r="A388" s="245" t="s">
        <v>1513</v>
      </c>
      <c r="B388" s="245" t="s">
        <v>113</v>
      </c>
      <c r="C388" s="247">
        <v>0</v>
      </c>
    </row>
    <row r="389" s="101" customFormat="1" ht="16.95" customHeight="1" spans="1:3">
      <c r="A389" s="245" t="s">
        <v>1514</v>
      </c>
      <c r="B389" s="245" t="s">
        <v>341</v>
      </c>
      <c r="C389" s="247">
        <v>0</v>
      </c>
    </row>
    <row r="390" s="101" customFormat="1" ht="16.95" customHeight="1" spans="1:3">
      <c r="A390" s="245" t="s">
        <v>1515</v>
      </c>
      <c r="B390" s="246" t="s">
        <v>342</v>
      </c>
      <c r="C390" s="247">
        <v>42186.8579635492</v>
      </c>
    </row>
    <row r="391" s="101" customFormat="1" ht="16.95" customHeight="1" spans="1:3">
      <c r="A391" s="245" t="s">
        <v>1516</v>
      </c>
      <c r="B391" s="245" t="s">
        <v>343</v>
      </c>
      <c r="C391" s="247">
        <v>1318.43093391987</v>
      </c>
    </row>
    <row r="392" s="101" customFormat="1" ht="16.95" customHeight="1" spans="1:3">
      <c r="A392" s="245" t="s">
        <v>1517</v>
      </c>
      <c r="B392" s="245" t="s">
        <v>344</v>
      </c>
      <c r="C392" s="247">
        <v>18256.839245656</v>
      </c>
    </row>
    <row r="393" s="101" customFormat="1" ht="16.95" customHeight="1" spans="1:3">
      <c r="A393" s="245" t="s">
        <v>1518</v>
      </c>
      <c r="B393" s="245" t="s">
        <v>345</v>
      </c>
      <c r="C393" s="247">
        <v>13363.1761396974</v>
      </c>
    </row>
    <row r="394" s="101" customFormat="1" ht="16.95" customHeight="1" spans="1:3">
      <c r="A394" s="245" t="s">
        <v>1519</v>
      </c>
      <c r="B394" s="245" t="s">
        <v>346</v>
      </c>
      <c r="C394" s="247">
        <v>7409.93220517992</v>
      </c>
    </row>
    <row r="395" s="101" customFormat="1" ht="16.95" customHeight="1" spans="1:3">
      <c r="A395" s="245" t="s">
        <v>1520</v>
      </c>
      <c r="B395" s="245" t="s">
        <v>347</v>
      </c>
      <c r="C395" s="247">
        <v>1838.47943909601</v>
      </c>
    </row>
    <row r="396" s="101" customFormat="1" ht="16.95" customHeight="1" spans="1:3">
      <c r="A396" s="245" t="s">
        <v>1521</v>
      </c>
      <c r="B396" s="245" t="s">
        <v>348</v>
      </c>
      <c r="C396" s="247">
        <v>0</v>
      </c>
    </row>
    <row r="397" s="101" customFormat="1" ht="16.95" customHeight="1" spans="1:3">
      <c r="A397" s="245" t="s">
        <v>1522</v>
      </c>
      <c r="B397" s="246" t="s">
        <v>349</v>
      </c>
      <c r="C397" s="247">
        <v>0</v>
      </c>
    </row>
    <row r="398" s="101" customFormat="1" ht="16.95" customHeight="1" spans="1:3">
      <c r="A398" s="245" t="s">
        <v>1523</v>
      </c>
      <c r="B398" s="245" t="s">
        <v>350</v>
      </c>
      <c r="C398" s="247">
        <v>0</v>
      </c>
    </row>
    <row r="399" s="101" customFormat="1" ht="16.95" customHeight="1" spans="1:3">
      <c r="A399" s="245" t="s">
        <v>1524</v>
      </c>
      <c r="B399" s="245" t="s">
        <v>351</v>
      </c>
      <c r="C399" s="247">
        <v>0</v>
      </c>
    </row>
    <row r="400" s="101" customFormat="1" ht="16.95" customHeight="1" spans="1:3">
      <c r="A400" s="245" t="s">
        <v>1525</v>
      </c>
      <c r="B400" s="245" t="s">
        <v>352</v>
      </c>
      <c r="C400" s="247">
        <v>0</v>
      </c>
    </row>
    <row r="401" s="101" customFormat="1" ht="16.95" customHeight="1" spans="1:3">
      <c r="A401" s="245" t="s">
        <v>1526</v>
      </c>
      <c r="B401" s="245" t="s">
        <v>353</v>
      </c>
      <c r="C401" s="247">
        <v>0</v>
      </c>
    </row>
    <row r="402" s="101" customFormat="1" ht="16.95" customHeight="1" spans="1:3">
      <c r="A402" s="245" t="s">
        <v>1527</v>
      </c>
      <c r="B402" s="245" t="s">
        <v>354</v>
      </c>
      <c r="C402" s="247">
        <v>0</v>
      </c>
    </row>
    <row r="403" s="101" customFormat="1" ht="16.95" customHeight="1" spans="1:3">
      <c r="A403" s="245" t="s">
        <v>1528</v>
      </c>
      <c r="B403" s="246" t="s">
        <v>355</v>
      </c>
      <c r="C403" s="247">
        <v>33.90597465</v>
      </c>
    </row>
    <row r="404" s="101" customFormat="1" ht="16.95" customHeight="1" spans="1:3">
      <c r="A404" s="245" t="s">
        <v>1529</v>
      </c>
      <c r="B404" s="245" t="s">
        <v>356</v>
      </c>
      <c r="C404" s="247">
        <v>0</v>
      </c>
    </row>
    <row r="405" s="101" customFormat="1" ht="16.95" customHeight="1" spans="1:3">
      <c r="A405" s="245" t="s">
        <v>1530</v>
      </c>
      <c r="B405" s="245" t="s">
        <v>357</v>
      </c>
      <c r="C405" s="247">
        <v>0</v>
      </c>
    </row>
    <row r="406" s="101" customFormat="1" ht="16.95" customHeight="1" spans="1:3">
      <c r="A406" s="245" t="s">
        <v>1531</v>
      </c>
      <c r="B406" s="245" t="s">
        <v>358</v>
      </c>
      <c r="C406" s="247">
        <v>0</v>
      </c>
    </row>
    <row r="407" s="101" customFormat="1" ht="16.95" customHeight="1" spans="1:3">
      <c r="A407" s="245" t="s">
        <v>1532</v>
      </c>
      <c r="B407" s="245" t="s">
        <v>359</v>
      </c>
      <c r="C407" s="247">
        <v>0</v>
      </c>
    </row>
    <row r="408" s="101" customFormat="1" ht="16.95" customHeight="1" spans="1:3">
      <c r="A408" s="245" t="s">
        <v>1533</v>
      </c>
      <c r="B408" s="245" t="s">
        <v>360</v>
      </c>
      <c r="C408" s="247">
        <v>33.90597465</v>
      </c>
    </row>
    <row r="409" s="101" customFormat="1" ht="16.95" customHeight="1" spans="1:3">
      <c r="A409" s="245" t="s">
        <v>1534</v>
      </c>
      <c r="B409" s="246" t="s">
        <v>361</v>
      </c>
      <c r="C409" s="247">
        <v>0</v>
      </c>
    </row>
    <row r="410" s="101" customFormat="1" ht="16.95" customHeight="1" spans="1:3">
      <c r="A410" s="245" t="s">
        <v>1535</v>
      </c>
      <c r="B410" s="245" t="s">
        <v>362</v>
      </c>
      <c r="C410" s="247">
        <v>0</v>
      </c>
    </row>
    <row r="411" s="101" customFormat="1" ht="16.95" customHeight="1" spans="1:3">
      <c r="A411" s="245" t="s">
        <v>1536</v>
      </c>
      <c r="B411" s="245" t="s">
        <v>363</v>
      </c>
      <c r="C411" s="247">
        <v>0</v>
      </c>
    </row>
    <row r="412" s="101" customFormat="1" ht="16.95" customHeight="1" spans="1:3">
      <c r="A412" s="245" t="s">
        <v>1537</v>
      </c>
      <c r="B412" s="245" t="s">
        <v>364</v>
      </c>
      <c r="C412" s="247">
        <v>0</v>
      </c>
    </row>
    <row r="413" s="101" customFormat="1" ht="16.95" customHeight="1" spans="1:3">
      <c r="A413" s="245" t="s">
        <v>1538</v>
      </c>
      <c r="B413" s="246" t="s">
        <v>365</v>
      </c>
      <c r="C413" s="247">
        <v>0</v>
      </c>
    </row>
    <row r="414" s="101" customFormat="1" ht="16.95" customHeight="1" spans="1:3">
      <c r="A414" s="245" t="s">
        <v>1539</v>
      </c>
      <c r="B414" s="245" t="s">
        <v>366</v>
      </c>
      <c r="C414" s="247">
        <v>0</v>
      </c>
    </row>
    <row r="415" s="101" customFormat="1" ht="16.95" customHeight="1" spans="1:3">
      <c r="A415" s="245" t="s">
        <v>1540</v>
      </c>
      <c r="B415" s="245" t="s">
        <v>367</v>
      </c>
      <c r="C415" s="247">
        <v>0</v>
      </c>
    </row>
    <row r="416" s="101" customFormat="1" ht="16.95" customHeight="1" spans="1:3">
      <c r="A416" s="245" t="s">
        <v>1541</v>
      </c>
      <c r="B416" s="245" t="s">
        <v>368</v>
      </c>
      <c r="C416" s="247">
        <v>0</v>
      </c>
    </row>
    <row r="417" s="101" customFormat="1" ht="16.95" customHeight="1" spans="1:3">
      <c r="A417" s="245" t="s">
        <v>1542</v>
      </c>
      <c r="B417" s="246" t="s">
        <v>369</v>
      </c>
      <c r="C417" s="247">
        <v>264.71016945183</v>
      </c>
    </row>
    <row r="418" s="101" customFormat="1" ht="16.95" customHeight="1" spans="1:3">
      <c r="A418" s="245" t="s">
        <v>1543</v>
      </c>
      <c r="B418" s="245" t="s">
        <v>370</v>
      </c>
      <c r="C418" s="247">
        <v>264.71016945183</v>
      </c>
    </row>
    <row r="419" s="101" customFormat="1" ht="16.95" customHeight="1" spans="1:3">
      <c r="A419" s="245" t="s">
        <v>1544</v>
      </c>
      <c r="B419" s="245" t="s">
        <v>371</v>
      </c>
      <c r="C419" s="247">
        <v>0</v>
      </c>
    </row>
    <row r="420" s="101" customFormat="1" ht="16.95" customHeight="1" spans="1:3">
      <c r="A420" s="245" t="s">
        <v>1545</v>
      </c>
      <c r="B420" s="245" t="s">
        <v>372</v>
      </c>
      <c r="C420" s="247">
        <v>0</v>
      </c>
    </row>
    <row r="421" s="101" customFormat="1" ht="16.95" customHeight="1" spans="1:3">
      <c r="A421" s="245" t="s">
        <v>1546</v>
      </c>
      <c r="B421" s="246" t="s">
        <v>373</v>
      </c>
      <c r="C421" s="247">
        <v>178.26371881845</v>
      </c>
    </row>
    <row r="422" s="101" customFormat="1" ht="16.95" customHeight="1" spans="1:3">
      <c r="A422" s="245" t="s">
        <v>1547</v>
      </c>
      <c r="B422" s="245" t="s">
        <v>374</v>
      </c>
      <c r="C422" s="247">
        <v>178.26371881845</v>
      </c>
    </row>
    <row r="423" s="101" customFormat="1" ht="16.95" customHeight="1" spans="1:3">
      <c r="A423" s="245" t="s">
        <v>1548</v>
      </c>
      <c r="B423" s="245" t="s">
        <v>375</v>
      </c>
      <c r="C423" s="247">
        <v>0</v>
      </c>
    </row>
    <row r="424" s="101" customFormat="1" ht="16.95" customHeight="1" spans="1:3">
      <c r="A424" s="245" t="s">
        <v>1549</v>
      </c>
      <c r="B424" s="245" t="s">
        <v>376</v>
      </c>
      <c r="C424" s="247">
        <v>0</v>
      </c>
    </row>
    <row r="425" s="101" customFormat="1" ht="16.95" customHeight="1" spans="1:3">
      <c r="A425" s="245" t="s">
        <v>1550</v>
      </c>
      <c r="B425" s="245" t="s">
        <v>377</v>
      </c>
      <c r="C425" s="247">
        <v>0</v>
      </c>
    </row>
    <row r="426" s="101" customFormat="1" ht="16.95" customHeight="1" spans="1:3">
      <c r="A426" s="245" t="s">
        <v>1551</v>
      </c>
      <c r="B426" s="245" t="s">
        <v>378</v>
      </c>
      <c r="C426" s="247">
        <v>0</v>
      </c>
    </row>
    <row r="427" s="101" customFormat="1" ht="16.95" customHeight="1" spans="1:3">
      <c r="A427" s="245" t="s">
        <v>1552</v>
      </c>
      <c r="B427" s="246" t="s">
        <v>379</v>
      </c>
      <c r="C427" s="247">
        <v>162.715328181</v>
      </c>
    </row>
    <row r="428" s="101" customFormat="1" ht="16.95" customHeight="1" spans="1:3">
      <c r="A428" s="245" t="s">
        <v>1553</v>
      </c>
      <c r="B428" s="245" t="s">
        <v>380</v>
      </c>
      <c r="C428" s="247">
        <v>0</v>
      </c>
    </row>
    <row r="429" s="101" customFormat="1" ht="16.95" customHeight="1" spans="1:3">
      <c r="A429" s="245" t="s">
        <v>1554</v>
      </c>
      <c r="B429" s="245" t="s">
        <v>381</v>
      </c>
      <c r="C429" s="247">
        <v>0</v>
      </c>
    </row>
    <row r="430" s="101" customFormat="1" ht="16.95" customHeight="1" spans="1:3">
      <c r="A430" s="245" t="s">
        <v>1555</v>
      </c>
      <c r="B430" s="245" t="s">
        <v>382</v>
      </c>
      <c r="C430" s="247">
        <v>0</v>
      </c>
    </row>
    <row r="431" s="101" customFormat="1" ht="16.95" customHeight="1" spans="1:3">
      <c r="A431" s="245" t="s">
        <v>1556</v>
      </c>
      <c r="B431" s="245" t="s">
        <v>383</v>
      </c>
      <c r="C431" s="247">
        <v>0</v>
      </c>
    </row>
    <row r="432" s="101" customFormat="1" ht="16.95" customHeight="1" spans="1:3">
      <c r="A432" s="245" t="s">
        <v>1557</v>
      </c>
      <c r="B432" s="245" t="s">
        <v>384</v>
      </c>
      <c r="C432" s="247">
        <v>0</v>
      </c>
    </row>
    <row r="433" s="101" customFormat="1" ht="16.95" customHeight="1" spans="1:3">
      <c r="A433" s="245" t="s">
        <v>1558</v>
      </c>
      <c r="B433" s="245" t="s">
        <v>385</v>
      </c>
      <c r="C433" s="247">
        <v>162.715328181</v>
      </c>
    </row>
    <row r="434" s="101" customFormat="1" ht="16.95" customHeight="1" spans="1:3">
      <c r="A434" s="245" t="s">
        <v>1559</v>
      </c>
      <c r="B434" s="246" t="s">
        <v>386</v>
      </c>
      <c r="C434" s="247">
        <v>0</v>
      </c>
    </row>
    <row r="435" s="101" customFormat="1" ht="16.95" customHeight="1" spans="1:3">
      <c r="A435" s="245" t="s">
        <v>1560</v>
      </c>
      <c r="B435" s="245" t="s">
        <v>387</v>
      </c>
      <c r="C435" s="247">
        <v>0</v>
      </c>
    </row>
    <row r="436" s="101" customFormat="1" ht="16.95" customHeight="1" spans="1:3">
      <c r="A436" s="245" t="s">
        <v>1561</v>
      </c>
      <c r="B436" s="246" t="s">
        <v>388</v>
      </c>
      <c r="C436" s="247">
        <v>359.325514299</v>
      </c>
    </row>
    <row r="437" s="101" customFormat="1" ht="16.95" customHeight="1" spans="1:3">
      <c r="A437" s="245" t="s">
        <v>1562</v>
      </c>
      <c r="B437" s="246" t="s">
        <v>389</v>
      </c>
      <c r="C437" s="247">
        <v>359.325514299</v>
      </c>
    </row>
    <row r="438" s="101" customFormat="1" ht="16.95" customHeight="1" spans="1:3">
      <c r="A438" s="245" t="s">
        <v>1563</v>
      </c>
      <c r="B438" s="245" t="s">
        <v>111</v>
      </c>
      <c r="C438" s="247">
        <v>281.508523299</v>
      </c>
    </row>
    <row r="439" s="101" customFormat="1" ht="16.95" customHeight="1" spans="1:3">
      <c r="A439" s="245" t="s">
        <v>1564</v>
      </c>
      <c r="B439" s="245" t="s">
        <v>112</v>
      </c>
      <c r="C439" s="247">
        <v>77.816991</v>
      </c>
    </row>
    <row r="440" s="101" customFormat="1" ht="16.95" customHeight="1" spans="1:3">
      <c r="A440" s="245" t="s">
        <v>1565</v>
      </c>
      <c r="B440" s="245" t="s">
        <v>113</v>
      </c>
      <c r="C440" s="247">
        <v>0</v>
      </c>
    </row>
    <row r="441" s="101" customFormat="1" ht="16.95" customHeight="1" spans="1:3">
      <c r="A441" s="245" t="s">
        <v>1566</v>
      </c>
      <c r="B441" s="245" t="s">
        <v>390</v>
      </c>
      <c r="C441" s="247">
        <v>0</v>
      </c>
    </row>
    <row r="442" s="101" customFormat="1" ht="16.95" customHeight="1" spans="1:3">
      <c r="A442" s="245" t="s">
        <v>1567</v>
      </c>
      <c r="B442" s="246" t="s">
        <v>391</v>
      </c>
      <c r="C442" s="247">
        <v>0</v>
      </c>
    </row>
    <row r="443" s="101" customFormat="1" ht="16.95" customHeight="1" spans="1:3">
      <c r="A443" s="245" t="s">
        <v>1568</v>
      </c>
      <c r="B443" s="245" t="s">
        <v>392</v>
      </c>
      <c r="C443" s="247">
        <v>0</v>
      </c>
    </row>
    <row r="444" s="101" customFormat="1" ht="16.95" customHeight="1" spans="1:3">
      <c r="A444" s="245" t="s">
        <v>1569</v>
      </c>
      <c r="B444" s="245" t="s">
        <v>393</v>
      </c>
      <c r="C444" s="247">
        <v>0</v>
      </c>
    </row>
    <row r="445" s="101" customFormat="1" ht="16.95" customHeight="1" spans="1:3">
      <c r="A445" s="245" t="s">
        <v>1570</v>
      </c>
      <c r="B445" s="245" t="s">
        <v>394</v>
      </c>
      <c r="C445" s="247">
        <v>0</v>
      </c>
    </row>
    <row r="446" s="101" customFormat="1" ht="16.95" customHeight="1" spans="1:3">
      <c r="A446" s="245" t="s">
        <v>1571</v>
      </c>
      <c r="B446" s="245" t="s">
        <v>395</v>
      </c>
      <c r="C446" s="247">
        <v>0</v>
      </c>
    </row>
    <row r="447" s="101" customFormat="1" ht="16.95" customHeight="1" spans="1:3">
      <c r="A447" s="245" t="s">
        <v>1572</v>
      </c>
      <c r="B447" s="245" t="s">
        <v>396</v>
      </c>
      <c r="C447" s="247">
        <v>0</v>
      </c>
    </row>
    <row r="448" s="101" customFormat="1" ht="16.95" customHeight="1" spans="1:3">
      <c r="A448" s="245" t="s">
        <v>1573</v>
      </c>
      <c r="B448" s="245" t="s">
        <v>397</v>
      </c>
      <c r="C448" s="247">
        <v>0</v>
      </c>
    </row>
    <row r="449" s="101" customFormat="1" ht="16.95" customHeight="1" spans="1:3">
      <c r="A449" s="245" t="s">
        <v>1574</v>
      </c>
      <c r="B449" s="245" t="s">
        <v>398</v>
      </c>
      <c r="C449" s="247">
        <v>0</v>
      </c>
    </row>
    <row r="450" s="101" customFormat="1" ht="16.95" customHeight="1" spans="1:3">
      <c r="A450" s="245" t="s">
        <v>1575</v>
      </c>
      <c r="B450" s="245" t="s">
        <v>399</v>
      </c>
      <c r="C450" s="247">
        <v>0</v>
      </c>
    </row>
    <row r="451" s="101" customFormat="1" ht="16.95" customHeight="1" spans="1:3">
      <c r="A451" s="245" t="s">
        <v>1576</v>
      </c>
      <c r="B451" s="246" t="s">
        <v>400</v>
      </c>
      <c r="C451" s="247">
        <v>0</v>
      </c>
    </row>
    <row r="452" s="101" customFormat="1" ht="16.95" customHeight="1" spans="1:3">
      <c r="A452" s="245" t="s">
        <v>1577</v>
      </c>
      <c r="B452" s="245" t="s">
        <v>392</v>
      </c>
      <c r="C452" s="247">
        <v>0</v>
      </c>
    </row>
    <row r="453" s="101" customFormat="1" ht="16.95" customHeight="1" spans="1:3">
      <c r="A453" s="245" t="s">
        <v>1578</v>
      </c>
      <c r="B453" s="245" t="s">
        <v>401</v>
      </c>
      <c r="C453" s="247">
        <v>0</v>
      </c>
    </row>
    <row r="454" s="101" customFormat="1" ht="16.95" customHeight="1" spans="1:3">
      <c r="A454" s="245" t="s">
        <v>1579</v>
      </c>
      <c r="B454" s="245" t="s">
        <v>402</v>
      </c>
      <c r="C454" s="247">
        <v>0</v>
      </c>
    </row>
    <row r="455" s="101" customFormat="1" ht="16.95" customHeight="1" spans="1:3">
      <c r="A455" s="245" t="s">
        <v>1580</v>
      </c>
      <c r="B455" s="245" t="s">
        <v>403</v>
      </c>
      <c r="C455" s="247">
        <v>0</v>
      </c>
    </row>
    <row r="456" s="101" customFormat="1" ht="16.95" customHeight="1" spans="1:3">
      <c r="A456" s="245" t="s">
        <v>1581</v>
      </c>
      <c r="B456" s="245" t="s">
        <v>404</v>
      </c>
      <c r="C456" s="247">
        <v>0</v>
      </c>
    </row>
    <row r="457" s="101" customFormat="1" ht="16.95" customHeight="1" spans="1:3">
      <c r="A457" s="245" t="s">
        <v>1582</v>
      </c>
      <c r="B457" s="246" t="s">
        <v>405</v>
      </c>
      <c r="C457" s="247">
        <v>0</v>
      </c>
    </row>
    <row r="458" s="101" customFormat="1" ht="16.95" customHeight="1" spans="1:3">
      <c r="A458" s="245" t="s">
        <v>1583</v>
      </c>
      <c r="B458" s="245" t="s">
        <v>392</v>
      </c>
      <c r="C458" s="247">
        <v>0</v>
      </c>
    </row>
    <row r="459" s="101" customFormat="1" ht="16.95" customHeight="1" spans="1:3">
      <c r="A459" s="245" t="s">
        <v>1584</v>
      </c>
      <c r="B459" s="245" t="s">
        <v>406</v>
      </c>
      <c r="C459" s="247">
        <v>0</v>
      </c>
    </row>
    <row r="460" s="101" customFormat="1" ht="16.95" customHeight="1" spans="1:3">
      <c r="A460" s="245" t="s">
        <v>1585</v>
      </c>
      <c r="B460" s="245" t="s">
        <v>407</v>
      </c>
      <c r="C460" s="247">
        <v>0</v>
      </c>
    </row>
    <row r="461" s="101" customFormat="1" ht="16.95" customHeight="1" spans="1:3">
      <c r="A461" s="245" t="s">
        <v>1586</v>
      </c>
      <c r="B461" s="245" t="s">
        <v>408</v>
      </c>
      <c r="C461" s="247">
        <v>0</v>
      </c>
    </row>
    <row r="462" s="101" customFormat="1" ht="16.95" customHeight="1" spans="1:3">
      <c r="A462" s="245" t="s">
        <v>1587</v>
      </c>
      <c r="B462" s="246" t="s">
        <v>409</v>
      </c>
      <c r="C462" s="247">
        <v>0</v>
      </c>
    </row>
    <row r="463" s="101" customFormat="1" ht="16.95" customHeight="1" spans="1:3">
      <c r="A463" s="245" t="s">
        <v>1588</v>
      </c>
      <c r="B463" s="245" t="s">
        <v>392</v>
      </c>
      <c r="C463" s="247">
        <v>0</v>
      </c>
    </row>
    <row r="464" s="101" customFormat="1" ht="16.95" customHeight="1" spans="1:3">
      <c r="A464" s="245" t="s">
        <v>1589</v>
      </c>
      <c r="B464" s="245" t="s">
        <v>410</v>
      </c>
      <c r="C464" s="247">
        <v>0</v>
      </c>
    </row>
    <row r="465" s="101" customFormat="1" ht="16.95" customHeight="1" spans="1:3">
      <c r="A465" s="245" t="s">
        <v>1590</v>
      </c>
      <c r="B465" s="245" t="s">
        <v>411</v>
      </c>
      <c r="C465" s="247">
        <v>0</v>
      </c>
    </row>
    <row r="466" s="101" customFormat="1" ht="16.95" customHeight="1" spans="1:3">
      <c r="A466" s="245" t="s">
        <v>1591</v>
      </c>
      <c r="B466" s="245" t="s">
        <v>412</v>
      </c>
      <c r="C466" s="247">
        <v>0</v>
      </c>
    </row>
    <row r="467" s="101" customFormat="1" ht="16.95" customHeight="1" spans="1:3">
      <c r="A467" s="245" t="s">
        <v>1592</v>
      </c>
      <c r="B467" s="246" t="s">
        <v>413</v>
      </c>
      <c r="C467" s="247">
        <v>0</v>
      </c>
    </row>
    <row r="468" s="101" customFormat="1" ht="16.95" customHeight="1" spans="1:3">
      <c r="A468" s="245" t="s">
        <v>1593</v>
      </c>
      <c r="B468" s="245" t="s">
        <v>414</v>
      </c>
      <c r="C468" s="247">
        <v>0</v>
      </c>
    </row>
    <row r="469" s="101" customFormat="1" ht="16.95" customHeight="1" spans="1:3">
      <c r="A469" s="245" t="s">
        <v>1594</v>
      </c>
      <c r="B469" s="245" t="s">
        <v>415</v>
      </c>
      <c r="C469" s="247">
        <v>0</v>
      </c>
    </row>
    <row r="470" s="101" customFormat="1" ht="16.95" customHeight="1" spans="1:3">
      <c r="A470" s="245" t="s">
        <v>1595</v>
      </c>
      <c r="B470" s="245" t="s">
        <v>416</v>
      </c>
      <c r="C470" s="247">
        <v>0</v>
      </c>
    </row>
    <row r="471" s="101" customFormat="1" ht="16.95" customHeight="1" spans="1:3">
      <c r="A471" s="245" t="s">
        <v>1596</v>
      </c>
      <c r="B471" s="245" t="s">
        <v>417</v>
      </c>
      <c r="C471" s="247">
        <v>0</v>
      </c>
    </row>
    <row r="472" s="101" customFormat="1" ht="17.25" customHeight="1" spans="1:3">
      <c r="A472" s="245" t="s">
        <v>1597</v>
      </c>
      <c r="B472" s="246" t="s">
        <v>418</v>
      </c>
      <c r="C472" s="247">
        <v>0</v>
      </c>
    </row>
    <row r="473" s="101" customFormat="1" ht="17.25" customHeight="1" spans="1:3">
      <c r="A473" s="245" t="s">
        <v>1598</v>
      </c>
      <c r="B473" s="245" t="s">
        <v>392</v>
      </c>
      <c r="C473" s="247">
        <v>0</v>
      </c>
    </row>
    <row r="474" s="101" customFormat="1" ht="17.25" customHeight="1" spans="1:3">
      <c r="A474" s="245" t="s">
        <v>1599</v>
      </c>
      <c r="B474" s="245" t="s">
        <v>419</v>
      </c>
      <c r="C474" s="247">
        <v>0</v>
      </c>
    </row>
    <row r="475" s="101" customFormat="1" ht="17.25" customHeight="1" spans="1:3">
      <c r="A475" s="245" t="s">
        <v>1600</v>
      </c>
      <c r="B475" s="245" t="s">
        <v>420</v>
      </c>
      <c r="C475" s="247">
        <v>0</v>
      </c>
    </row>
    <row r="476" s="101" customFormat="1" ht="17.25" customHeight="1" spans="1:3">
      <c r="A476" s="245" t="s">
        <v>1601</v>
      </c>
      <c r="B476" s="245" t="s">
        <v>421</v>
      </c>
      <c r="C476" s="247">
        <v>0</v>
      </c>
    </row>
    <row r="477" s="101" customFormat="1" ht="16.95" customHeight="1" spans="1:3">
      <c r="A477" s="245" t="s">
        <v>1602</v>
      </c>
      <c r="B477" s="245" t="s">
        <v>422</v>
      </c>
      <c r="C477" s="247">
        <v>0</v>
      </c>
    </row>
    <row r="478" s="101" customFormat="1" ht="16.95" customHeight="1" spans="1:3">
      <c r="A478" s="245" t="s">
        <v>1603</v>
      </c>
      <c r="B478" s="245" t="s">
        <v>423</v>
      </c>
      <c r="C478" s="247">
        <v>0</v>
      </c>
    </row>
    <row r="479" s="101" customFormat="1" ht="16.95" customHeight="1" spans="1:3">
      <c r="A479" s="245" t="s">
        <v>1604</v>
      </c>
      <c r="B479" s="246" t="s">
        <v>424</v>
      </c>
      <c r="C479" s="247">
        <v>0</v>
      </c>
    </row>
    <row r="480" s="101" customFormat="1" ht="16.95" customHeight="1" spans="1:3">
      <c r="A480" s="245" t="s">
        <v>1605</v>
      </c>
      <c r="B480" s="245" t="s">
        <v>425</v>
      </c>
      <c r="C480" s="247">
        <v>0</v>
      </c>
    </row>
    <row r="481" s="101" customFormat="1" ht="16.95" customHeight="1" spans="1:3">
      <c r="A481" s="245" t="s">
        <v>1606</v>
      </c>
      <c r="B481" s="245" t="s">
        <v>426</v>
      </c>
      <c r="C481" s="247">
        <v>0</v>
      </c>
    </row>
    <row r="482" s="101" customFormat="1" ht="16.95" customHeight="1" spans="1:3">
      <c r="A482" s="245" t="s">
        <v>1607</v>
      </c>
      <c r="B482" s="245" t="s">
        <v>427</v>
      </c>
      <c r="C482" s="247">
        <v>0</v>
      </c>
    </row>
    <row r="483" s="101" customFormat="1" ht="16.95" customHeight="1" spans="1:3">
      <c r="A483" s="245" t="s">
        <v>1608</v>
      </c>
      <c r="B483" s="246" t="s">
        <v>428</v>
      </c>
      <c r="C483" s="247">
        <v>0</v>
      </c>
    </row>
    <row r="484" s="101" customFormat="1" ht="16.95" customHeight="1" spans="1:3">
      <c r="A484" s="245" t="s">
        <v>1609</v>
      </c>
      <c r="B484" s="245" t="s">
        <v>429</v>
      </c>
      <c r="C484" s="247">
        <v>0</v>
      </c>
    </row>
    <row r="485" s="101" customFormat="1" ht="16.95" customHeight="1" spans="1:3">
      <c r="A485" s="245" t="s">
        <v>1610</v>
      </c>
      <c r="B485" s="245" t="s">
        <v>430</v>
      </c>
      <c r="C485" s="247">
        <v>0</v>
      </c>
    </row>
    <row r="486" s="101" customFormat="1" ht="16.95" customHeight="1" spans="1:3">
      <c r="A486" s="245" t="s">
        <v>1611</v>
      </c>
      <c r="B486" s="245" t="s">
        <v>431</v>
      </c>
      <c r="C486" s="247">
        <v>0</v>
      </c>
    </row>
    <row r="487" s="101" customFormat="1" ht="16.95" customHeight="1" spans="1:3">
      <c r="A487" s="245" t="s">
        <v>1612</v>
      </c>
      <c r="B487" s="246" t="s">
        <v>432</v>
      </c>
      <c r="C487" s="247">
        <v>0</v>
      </c>
    </row>
    <row r="488" s="101" customFormat="1" ht="16.95" customHeight="1" spans="1:3">
      <c r="A488" s="245" t="s">
        <v>1613</v>
      </c>
      <c r="B488" s="245" t="s">
        <v>433</v>
      </c>
      <c r="C488" s="247">
        <v>0</v>
      </c>
    </row>
    <row r="489" s="101" customFormat="1" ht="16.95" customHeight="1" spans="1:3">
      <c r="A489" s="245" t="s">
        <v>1614</v>
      </c>
      <c r="B489" s="245" t="s">
        <v>434</v>
      </c>
      <c r="C489" s="247">
        <v>0</v>
      </c>
    </row>
    <row r="490" s="101" customFormat="1" ht="16.95" customHeight="1" spans="1:3">
      <c r="A490" s="245" t="s">
        <v>1615</v>
      </c>
      <c r="B490" s="245" t="s">
        <v>435</v>
      </c>
      <c r="C490" s="247">
        <v>0</v>
      </c>
    </row>
    <row r="491" s="101" customFormat="1" ht="16.95" customHeight="1" spans="1:3">
      <c r="A491" s="245" t="s">
        <v>1616</v>
      </c>
      <c r="B491" s="245" t="s">
        <v>436</v>
      </c>
      <c r="C491" s="247">
        <v>0</v>
      </c>
    </row>
    <row r="492" s="101" customFormat="1" ht="16.95" customHeight="1" spans="1:3">
      <c r="A492" s="245" t="s">
        <v>1617</v>
      </c>
      <c r="B492" s="246" t="s">
        <v>437</v>
      </c>
      <c r="C492" s="247">
        <v>4005.429510891</v>
      </c>
    </row>
    <row r="493" s="101" customFormat="1" ht="16.95" customHeight="1" spans="1:3">
      <c r="A493" s="245" t="s">
        <v>1618</v>
      </c>
      <c r="B493" s="246" t="s">
        <v>438</v>
      </c>
      <c r="C493" s="247">
        <v>2823.97860339</v>
      </c>
    </row>
    <row r="494" s="101" customFormat="1" ht="16.95" customHeight="1" spans="1:3">
      <c r="A494" s="245" t="s">
        <v>1619</v>
      </c>
      <c r="B494" s="245" t="s">
        <v>111</v>
      </c>
      <c r="C494" s="247">
        <v>371.85404985</v>
      </c>
    </row>
    <row r="495" s="101" customFormat="1" ht="16.95" customHeight="1" spans="1:3">
      <c r="A495" s="245" t="s">
        <v>1620</v>
      </c>
      <c r="B495" s="245" t="s">
        <v>112</v>
      </c>
      <c r="C495" s="247">
        <v>0</v>
      </c>
    </row>
    <row r="496" s="101" customFormat="1" ht="16.95" customHeight="1" spans="1:3">
      <c r="A496" s="245" t="s">
        <v>1621</v>
      </c>
      <c r="B496" s="245" t="s">
        <v>113</v>
      </c>
      <c r="C496" s="247">
        <v>0</v>
      </c>
    </row>
    <row r="497" s="101" customFormat="1" ht="16.95" customHeight="1" spans="1:3">
      <c r="A497" s="245" t="s">
        <v>1622</v>
      </c>
      <c r="B497" s="245" t="s">
        <v>439</v>
      </c>
      <c r="C497" s="247">
        <v>99.461231211</v>
      </c>
    </row>
    <row r="498" s="101" customFormat="1" ht="16.95" customHeight="1" spans="1:3">
      <c r="A498" s="245" t="s">
        <v>1623</v>
      </c>
      <c r="B498" s="245" t="s">
        <v>440</v>
      </c>
      <c r="C498" s="247">
        <v>0</v>
      </c>
    </row>
    <row r="499" s="101" customFormat="1" ht="16.95" customHeight="1" spans="1:3">
      <c r="A499" s="245" t="s">
        <v>1624</v>
      </c>
      <c r="B499" s="245" t="s">
        <v>441</v>
      </c>
      <c r="C499" s="247">
        <v>0</v>
      </c>
    </row>
    <row r="500" s="101" customFormat="1" ht="16.95" customHeight="1" spans="1:3">
      <c r="A500" s="245" t="s">
        <v>1625</v>
      </c>
      <c r="B500" s="245" t="s">
        <v>442</v>
      </c>
      <c r="C500" s="247">
        <v>0</v>
      </c>
    </row>
    <row r="501" s="101" customFormat="1" ht="16.95" customHeight="1" spans="1:3">
      <c r="A501" s="245" t="s">
        <v>1626</v>
      </c>
      <c r="B501" s="245" t="s">
        <v>443</v>
      </c>
      <c r="C501" s="247">
        <v>0</v>
      </c>
    </row>
    <row r="502" s="101" customFormat="1" ht="16.95" customHeight="1" spans="1:3">
      <c r="A502" s="245" t="s">
        <v>1627</v>
      </c>
      <c r="B502" s="245" t="s">
        <v>444</v>
      </c>
      <c r="C502" s="247">
        <v>403.781249586</v>
      </c>
    </row>
    <row r="503" s="101" customFormat="1" ht="16.95" customHeight="1" spans="1:3">
      <c r="A503" s="245" t="s">
        <v>1628</v>
      </c>
      <c r="B503" s="245" t="s">
        <v>445</v>
      </c>
      <c r="C503" s="247">
        <v>0</v>
      </c>
    </row>
    <row r="504" s="101" customFormat="1" ht="16.95" customHeight="1" spans="1:3">
      <c r="A504" s="245" t="s">
        <v>1629</v>
      </c>
      <c r="B504" s="245" t="s">
        <v>446</v>
      </c>
      <c r="C504" s="247">
        <v>0</v>
      </c>
    </row>
    <row r="505" s="101" customFormat="1" ht="16.95" customHeight="1" spans="1:3">
      <c r="A505" s="245" t="s">
        <v>1630</v>
      </c>
      <c r="B505" s="245" t="s">
        <v>447</v>
      </c>
      <c r="C505" s="247">
        <v>308.688886584</v>
      </c>
    </row>
    <row r="506" s="101" customFormat="1" ht="16.95" customHeight="1" spans="1:3">
      <c r="A506" s="245" t="s">
        <v>1631</v>
      </c>
      <c r="B506" s="245" t="s">
        <v>448</v>
      </c>
      <c r="C506" s="247">
        <v>0</v>
      </c>
    </row>
    <row r="507" s="101" customFormat="1" ht="16.95" customHeight="1" spans="1:3">
      <c r="A507" s="245" t="s">
        <v>1632</v>
      </c>
      <c r="B507" s="245" t="s">
        <v>449</v>
      </c>
      <c r="C507" s="247">
        <v>1273.341657159</v>
      </c>
    </row>
    <row r="508" s="101" customFormat="1" ht="16.95" customHeight="1" spans="1:3">
      <c r="A508" s="245" t="s">
        <v>1633</v>
      </c>
      <c r="B508" s="245" t="s">
        <v>450</v>
      </c>
      <c r="C508" s="247">
        <v>366.851529</v>
      </c>
    </row>
    <row r="509" s="101" customFormat="1" ht="16.95" customHeight="1" spans="1:3">
      <c r="A509" s="245" t="s">
        <v>1634</v>
      </c>
      <c r="B509" s="246" t="s">
        <v>451</v>
      </c>
      <c r="C509" s="247">
        <v>120.960954153</v>
      </c>
    </row>
    <row r="510" s="101" customFormat="1" ht="16.95" customHeight="1" spans="1:3">
      <c r="A510" s="245" t="s">
        <v>1635</v>
      </c>
      <c r="B510" s="245" t="s">
        <v>111</v>
      </c>
      <c r="C510" s="247">
        <v>120.960954153</v>
      </c>
    </row>
    <row r="511" s="101" customFormat="1" ht="16.95" customHeight="1" spans="1:3">
      <c r="A511" s="245" t="s">
        <v>1636</v>
      </c>
      <c r="B511" s="245" t="s">
        <v>112</v>
      </c>
      <c r="C511" s="247">
        <v>0</v>
      </c>
    </row>
    <row r="512" s="101" customFormat="1" ht="16.95" customHeight="1" spans="1:3">
      <c r="A512" s="245" t="s">
        <v>1637</v>
      </c>
      <c r="B512" s="245" t="s">
        <v>113</v>
      </c>
      <c r="C512" s="247">
        <v>0</v>
      </c>
    </row>
    <row r="513" s="101" customFormat="1" ht="16.95" customHeight="1" spans="1:3">
      <c r="A513" s="245" t="s">
        <v>1638</v>
      </c>
      <c r="B513" s="245" t="s">
        <v>452</v>
      </c>
      <c r="C513" s="247">
        <v>0</v>
      </c>
    </row>
    <row r="514" s="101" customFormat="1" ht="16.95" customHeight="1" spans="1:3">
      <c r="A514" s="245" t="s">
        <v>1639</v>
      </c>
      <c r="B514" s="245" t="s">
        <v>453</v>
      </c>
      <c r="C514" s="247">
        <v>0</v>
      </c>
    </row>
    <row r="515" s="101" customFormat="1" ht="16.95" customHeight="1" spans="1:3">
      <c r="A515" s="245" t="s">
        <v>1640</v>
      </c>
      <c r="B515" s="245" t="s">
        <v>454</v>
      </c>
      <c r="C515" s="247">
        <v>0</v>
      </c>
    </row>
    <row r="516" s="101" customFormat="1" ht="16.95" customHeight="1" spans="1:3">
      <c r="A516" s="245" t="s">
        <v>1641</v>
      </c>
      <c r="B516" s="245" t="s">
        <v>455</v>
      </c>
      <c r="C516" s="247">
        <v>0</v>
      </c>
    </row>
    <row r="517" s="101" customFormat="1" ht="16.95" customHeight="1" spans="1:3">
      <c r="A517" s="245" t="s">
        <v>1642</v>
      </c>
      <c r="B517" s="246" t="s">
        <v>456</v>
      </c>
      <c r="C517" s="247">
        <v>0</v>
      </c>
    </row>
    <row r="518" s="101" customFormat="1" ht="16.95" customHeight="1" spans="1:3">
      <c r="A518" s="245" t="s">
        <v>1643</v>
      </c>
      <c r="B518" s="245" t="s">
        <v>111</v>
      </c>
      <c r="C518" s="247">
        <v>0</v>
      </c>
    </row>
    <row r="519" s="101" customFormat="1" ht="16.95" customHeight="1" spans="1:3">
      <c r="A519" s="245" t="s">
        <v>1644</v>
      </c>
      <c r="B519" s="245" t="s">
        <v>112</v>
      </c>
      <c r="C519" s="247">
        <v>0</v>
      </c>
    </row>
    <row r="520" s="101" customFormat="1" ht="16.95" customHeight="1" spans="1:3">
      <c r="A520" s="245" t="s">
        <v>1645</v>
      </c>
      <c r="B520" s="245" t="s">
        <v>113</v>
      </c>
      <c r="C520" s="247">
        <v>0</v>
      </c>
    </row>
    <row r="521" s="101" customFormat="1" ht="16.95" customHeight="1" spans="1:3">
      <c r="A521" s="245" t="s">
        <v>1646</v>
      </c>
      <c r="B521" s="245" t="s">
        <v>457</v>
      </c>
      <c r="C521" s="247">
        <v>0</v>
      </c>
    </row>
    <row r="522" s="101" customFormat="1" ht="16.95" customHeight="1" spans="1:3">
      <c r="A522" s="245" t="s">
        <v>1647</v>
      </c>
      <c r="B522" s="245" t="s">
        <v>458</v>
      </c>
      <c r="C522" s="247">
        <v>0</v>
      </c>
    </row>
    <row r="523" s="101" customFormat="1" ht="16.95" customHeight="1" spans="1:3">
      <c r="A523" s="245" t="s">
        <v>1648</v>
      </c>
      <c r="B523" s="245" t="s">
        <v>459</v>
      </c>
      <c r="C523" s="247">
        <v>0</v>
      </c>
    </row>
    <row r="524" s="101" customFormat="1" ht="16.95" customHeight="1" spans="1:3">
      <c r="A524" s="245" t="s">
        <v>1649</v>
      </c>
      <c r="B524" s="245" t="s">
        <v>460</v>
      </c>
      <c r="C524" s="247">
        <v>0</v>
      </c>
    </row>
    <row r="525" s="101" customFormat="1" ht="16.95" customHeight="1" spans="1:3">
      <c r="A525" s="245" t="s">
        <v>1650</v>
      </c>
      <c r="B525" s="245" t="s">
        <v>461</v>
      </c>
      <c r="C525" s="247">
        <v>0</v>
      </c>
    </row>
    <row r="526" s="101" customFormat="1" ht="16.95" customHeight="1" spans="1:3">
      <c r="A526" s="245" t="s">
        <v>1651</v>
      </c>
      <c r="B526" s="245" t="s">
        <v>462</v>
      </c>
      <c r="C526" s="247">
        <v>0</v>
      </c>
    </row>
    <row r="527" s="101" customFormat="1" ht="16.95" customHeight="1" spans="1:3">
      <c r="A527" s="245" t="s">
        <v>1652</v>
      </c>
      <c r="B527" s="245" t="s">
        <v>463</v>
      </c>
      <c r="C527" s="247">
        <v>0</v>
      </c>
    </row>
    <row r="528" s="101" customFormat="1" ht="16.95" customHeight="1" spans="1:3">
      <c r="A528" s="245" t="s">
        <v>1653</v>
      </c>
      <c r="B528" s="246" t="s">
        <v>464</v>
      </c>
      <c r="C528" s="247">
        <v>0</v>
      </c>
    </row>
    <row r="529" s="101" customFormat="1" ht="16.95" customHeight="1" spans="1:3">
      <c r="A529" s="245" t="s">
        <v>1654</v>
      </c>
      <c r="B529" s="245" t="s">
        <v>111</v>
      </c>
      <c r="C529" s="247">
        <v>0</v>
      </c>
    </row>
    <row r="530" s="101" customFormat="1" ht="16.95" customHeight="1" spans="1:3">
      <c r="A530" s="245" t="s">
        <v>1655</v>
      </c>
      <c r="B530" s="245" t="s">
        <v>112</v>
      </c>
      <c r="C530" s="247">
        <v>0</v>
      </c>
    </row>
    <row r="531" s="101" customFormat="1" ht="16.95" customHeight="1" spans="1:3">
      <c r="A531" s="245" t="s">
        <v>1656</v>
      </c>
      <c r="B531" s="245" t="s">
        <v>113</v>
      </c>
      <c r="C531" s="247">
        <v>0</v>
      </c>
    </row>
    <row r="532" s="101" customFormat="1" ht="16.95" customHeight="1" spans="1:3">
      <c r="A532" s="245" t="s">
        <v>1657</v>
      </c>
      <c r="B532" s="245" t="s">
        <v>465</v>
      </c>
      <c r="C532" s="247">
        <v>0</v>
      </c>
    </row>
    <row r="533" s="101" customFormat="1" ht="16.95" customHeight="1" spans="1:3">
      <c r="A533" s="245" t="s">
        <v>1658</v>
      </c>
      <c r="B533" s="245" t="s">
        <v>466</v>
      </c>
      <c r="C533" s="247">
        <v>0</v>
      </c>
    </row>
    <row r="534" s="101" customFormat="1" ht="16.95" customHeight="1" spans="1:3">
      <c r="A534" s="245" t="s">
        <v>1659</v>
      </c>
      <c r="B534" s="245" t="s">
        <v>467</v>
      </c>
      <c r="C534" s="247">
        <v>0</v>
      </c>
    </row>
    <row r="535" s="101" customFormat="1" ht="16.95" customHeight="1" spans="1:3">
      <c r="A535" s="245" t="s">
        <v>1660</v>
      </c>
      <c r="B535" s="245" t="s">
        <v>468</v>
      </c>
      <c r="C535" s="247">
        <v>0</v>
      </c>
    </row>
    <row r="536" s="101" customFormat="1" ht="16.95" customHeight="1" spans="1:3">
      <c r="A536" s="245" t="s">
        <v>1661</v>
      </c>
      <c r="B536" s="245" t="s">
        <v>469</v>
      </c>
      <c r="C536" s="247">
        <v>0</v>
      </c>
    </row>
    <row r="537" s="101" customFormat="1" ht="16.95" customHeight="1" spans="1:3">
      <c r="A537" s="245" t="s">
        <v>1662</v>
      </c>
      <c r="B537" s="246" t="s">
        <v>470</v>
      </c>
      <c r="C537" s="247">
        <v>1060.489953348</v>
      </c>
    </row>
    <row r="538" s="101" customFormat="1" ht="16.95" customHeight="1" spans="1:3">
      <c r="A538" s="245" t="s">
        <v>1663</v>
      </c>
      <c r="B538" s="245" t="s">
        <v>111</v>
      </c>
      <c r="C538" s="247">
        <v>1060.489953348</v>
      </c>
    </row>
    <row r="539" s="101" customFormat="1" ht="16.95" customHeight="1" spans="1:3">
      <c r="A539" s="245" t="s">
        <v>1664</v>
      </c>
      <c r="B539" s="245" t="s">
        <v>112</v>
      </c>
      <c r="C539" s="247">
        <v>0</v>
      </c>
    </row>
    <row r="540" s="101" customFormat="1" ht="16.95" customHeight="1" spans="1:3">
      <c r="A540" s="245" t="s">
        <v>1665</v>
      </c>
      <c r="B540" s="245" t="s">
        <v>113</v>
      </c>
      <c r="C540" s="247">
        <v>0</v>
      </c>
    </row>
    <row r="541" s="101" customFormat="1" ht="16.95" customHeight="1" spans="1:3">
      <c r="A541" s="245" t="s">
        <v>1666</v>
      </c>
      <c r="B541" s="245" t="s">
        <v>471</v>
      </c>
      <c r="C541" s="247">
        <v>0</v>
      </c>
    </row>
    <row r="542" s="101" customFormat="1" ht="16.95" customHeight="1" spans="1:3">
      <c r="A542" s="245" t="s">
        <v>1667</v>
      </c>
      <c r="B542" s="245" t="s">
        <v>472</v>
      </c>
      <c r="C542" s="247">
        <v>0</v>
      </c>
    </row>
    <row r="543" s="101" customFormat="1" ht="16.95" customHeight="1" spans="1:3">
      <c r="A543" s="245" t="s">
        <v>1668</v>
      </c>
      <c r="B543" s="245" t="s">
        <v>473</v>
      </c>
      <c r="C543" s="247">
        <v>0</v>
      </c>
    </row>
    <row r="544" s="101" customFormat="1" ht="16.95" customHeight="1" spans="1:3">
      <c r="A544" s="245" t="s">
        <v>1669</v>
      </c>
      <c r="B544" s="245" t="s">
        <v>474</v>
      </c>
      <c r="C544" s="247">
        <v>0</v>
      </c>
    </row>
    <row r="545" s="101" customFormat="1" ht="16.95" customHeight="1" spans="1:3">
      <c r="A545" s="245" t="s">
        <v>1670</v>
      </c>
      <c r="B545" s="246" t="s">
        <v>475</v>
      </c>
      <c r="C545" s="247">
        <v>0</v>
      </c>
    </row>
    <row r="546" s="101" customFormat="1" ht="16.95" customHeight="1" spans="1:3">
      <c r="A546" s="245" t="s">
        <v>1671</v>
      </c>
      <c r="B546" s="245" t="s">
        <v>476</v>
      </c>
      <c r="C546" s="247">
        <v>0</v>
      </c>
    </row>
    <row r="547" s="101" customFormat="1" ht="16.95" customHeight="1" spans="1:3">
      <c r="A547" s="245" t="s">
        <v>1672</v>
      </c>
      <c r="B547" s="245" t="s">
        <v>477</v>
      </c>
      <c r="C547" s="247">
        <v>0</v>
      </c>
    </row>
    <row r="548" s="101" customFormat="1" ht="16.95" customHeight="1" spans="1:3">
      <c r="A548" s="245" t="s">
        <v>1673</v>
      </c>
      <c r="B548" s="245" t="s">
        <v>478</v>
      </c>
      <c r="C548" s="247">
        <v>0</v>
      </c>
    </row>
    <row r="549" s="101" customFormat="1" ht="16.95" customHeight="1" spans="1:3">
      <c r="A549" s="245" t="s">
        <v>1674</v>
      </c>
      <c r="B549" s="246" t="s">
        <v>479</v>
      </c>
      <c r="C549" s="247">
        <v>42653.1662194719</v>
      </c>
    </row>
    <row r="550" s="101" customFormat="1" ht="16.95" customHeight="1" spans="1:3">
      <c r="A550" s="245" t="s">
        <v>1675</v>
      </c>
      <c r="B550" s="246" t="s">
        <v>480</v>
      </c>
      <c r="C550" s="247">
        <v>1346.667496107</v>
      </c>
    </row>
    <row r="551" s="101" customFormat="1" ht="16.95" customHeight="1" spans="1:3">
      <c r="A551" s="245" t="s">
        <v>1676</v>
      </c>
      <c r="B551" s="245" t="s">
        <v>111</v>
      </c>
      <c r="C551" s="247">
        <v>773.623174383</v>
      </c>
    </row>
    <row r="552" s="101" customFormat="1" ht="16.95" customHeight="1" spans="1:3">
      <c r="A552" s="245" t="s">
        <v>1677</v>
      </c>
      <c r="B552" s="245" t="s">
        <v>112</v>
      </c>
      <c r="C552" s="247">
        <v>0</v>
      </c>
    </row>
    <row r="553" s="101" customFormat="1" ht="16.95" customHeight="1" spans="1:3">
      <c r="A553" s="245" t="s">
        <v>1678</v>
      </c>
      <c r="B553" s="245" t="s">
        <v>113</v>
      </c>
      <c r="C553" s="247">
        <v>0</v>
      </c>
    </row>
    <row r="554" s="101" customFormat="1" ht="16.95" customHeight="1" spans="1:3">
      <c r="A554" s="245" t="s">
        <v>1679</v>
      </c>
      <c r="B554" s="245" t="s">
        <v>481</v>
      </c>
      <c r="C554" s="247">
        <v>0</v>
      </c>
    </row>
    <row r="555" s="101" customFormat="1" ht="16.95" customHeight="1" spans="1:3">
      <c r="A555" s="245" t="s">
        <v>1680</v>
      </c>
      <c r="B555" s="245" t="s">
        <v>482</v>
      </c>
      <c r="C555" s="247">
        <v>0</v>
      </c>
    </row>
    <row r="556" s="101" customFormat="1" ht="16.95" customHeight="1" spans="1:3">
      <c r="A556" s="245" t="s">
        <v>1681</v>
      </c>
      <c r="B556" s="245" t="s">
        <v>483</v>
      </c>
      <c r="C556" s="247">
        <v>141.07108797</v>
      </c>
    </row>
    <row r="557" s="101" customFormat="1" ht="16.95" customHeight="1" spans="1:3">
      <c r="A557" s="245" t="s">
        <v>1682</v>
      </c>
      <c r="B557" s="245" t="s">
        <v>484</v>
      </c>
      <c r="C557" s="247">
        <v>112.2788013</v>
      </c>
    </row>
    <row r="558" s="101" customFormat="1" ht="16.95" customHeight="1" spans="1:3">
      <c r="A558" s="245" t="s">
        <v>1683</v>
      </c>
      <c r="B558" s="245" t="s">
        <v>152</v>
      </c>
      <c r="C558" s="247">
        <v>0</v>
      </c>
    </row>
    <row r="559" s="101" customFormat="1" ht="16.95" customHeight="1" spans="1:3">
      <c r="A559" s="245" t="s">
        <v>1684</v>
      </c>
      <c r="B559" s="245" t="s">
        <v>485</v>
      </c>
      <c r="C559" s="247">
        <v>319.694432454</v>
      </c>
    </row>
    <row r="560" s="101" customFormat="1" ht="16.95" customHeight="1" spans="1:3">
      <c r="A560" s="245" t="s">
        <v>1685</v>
      </c>
      <c r="B560" s="245" t="s">
        <v>486</v>
      </c>
      <c r="C560" s="247">
        <v>0</v>
      </c>
    </row>
    <row r="561" s="101" customFormat="1" ht="16.95" customHeight="1" spans="1:3">
      <c r="A561" s="245" t="s">
        <v>1686</v>
      </c>
      <c r="B561" s="245" t="s">
        <v>487</v>
      </c>
      <c r="C561" s="247">
        <v>0</v>
      </c>
    </row>
    <row r="562" s="101" customFormat="1" ht="16.95" customHeight="1" spans="1:3">
      <c r="A562" s="245" t="s">
        <v>1687</v>
      </c>
      <c r="B562" s="245" t="s">
        <v>488</v>
      </c>
      <c r="C562" s="247">
        <v>0</v>
      </c>
    </row>
    <row r="563" s="101" customFormat="1" ht="16.95" customHeight="1" spans="1:3">
      <c r="A563" s="245" t="s">
        <v>1688</v>
      </c>
      <c r="B563" s="245" t="s">
        <v>489</v>
      </c>
      <c r="C563" s="247">
        <v>0</v>
      </c>
    </row>
    <row r="564" s="101" customFormat="1" ht="16.95" customHeight="1" spans="1:3">
      <c r="A564" s="245" t="s">
        <v>1689</v>
      </c>
      <c r="B564" s="245" t="s">
        <v>490</v>
      </c>
      <c r="C564" s="247">
        <v>0</v>
      </c>
    </row>
    <row r="565" s="101" customFormat="1" ht="16.95" customHeight="1" spans="1:3">
      <c r="A565" s="245" t="s">
        <v>1690</v>
      </c>
      <c r="B565" s="245" t="s">
        <v>491</v>
      </c>
      <c r="C565" s="247">
        <v>0</v>
      </c>
    </row>
    <row r="566" s="101" customFormat="1" ht="16.95" customHeight="1" spans="1:3">
      <c r="A566" s="245" t="s">
        <v>1691</v>
      </c>
      <c r="B566" s="245" t="s">
        <v>492</v>
      </c>
      <c r="C566" s="247">
        <v>0</v>
      </c>
    </row>
    <row r="567" s="101" customFormat="1" ht="16.95" customHeight="1" spans="1:3">
      <c r="A567" s="245" t="s">
        <v>1692</v>
      </c>
      <c r="B567" s="245" t="s">
        <v>120</v>
      </c>
      <c r="C567" s="247">
        <v>0</v>
      </c>
    </row>
    <row r="568" s="101" customFormat="1" ht="16.95" customHeight="1" spans="1:3">
      <c r="A568" s="245" t="s">
        <v>1693</v>
      </c>
      <c r="B568" s="245" t="s">
        <v>493</v>
      </c>
      <c r="C568" s="247">
        <v>0</v>
      </c>
    </row>
    <row r="569" s="101" customFormat="1" ht="16.95" customHeight="1" spans="1:3">
      <c r="A569" s="245" t="s">
        <v>1694</v>
      </c>
      <c r="B569" s="246" t="s">
        <v>494</v>
      </c>
      <c r="C569" s="247">
        <v>1866.4271890794</v>
      </c>
    </row>
    <row r="570" s="101" customFormat="1" ht="16.95" customHeight="1" spans="1:3">
      <c r="A570" s="245" t="s">
        <v>1695</v>
      </c>
      <c r="B570" s="245" t="s">
        <v>111</v>
      </c>
      <c r="C570" s="247">
        <v>1866.4271890794</v>
      </c>
    </row>
    <row r="571" s="101" customFormat="1" ht="16.95" customHeight="1" spans="1:3">
      <c r="A571" s="245" t="s">
        <v>1696</v>
      </c>
      <c r="B571" s="245" t="s">
        <v>112</v>
      </c>
      <c r="C571" s="247">
        <v>0</v>
      </c>
    </row>
    <row r="572" s="101" customFormat="1" ht="16.95" customHeight="1" spans="1:3">
      <c r="A572" s="245" t="s">
        <v>1697</v>
      </c>
      <c r="B572" s="245" t="s">
        <v>113</v>
      </c>
      <c r="C572" s="247">
        <v>0</v>
      </c>
    </row>
    <row r="573" s="101" customFormat="1" ht="16.95" customHeight="1" spans="1:3">
      <c r="A573" s="245" t="s">
        <v>1698</v>
      </c>
      <c r="B573" s="245" t="s">
        <v>495</v>
      </c>
      <c r="C573" s="247">
        <v>0</v>
      </c>
    </row>
    <row r="574" s="101" customFormat="1" ht="16.95" customHeight="1" spans="1:3">
      <c r="A574" s="245" t="s">
        <v>1699</v>
      </c>
      <c r="B574" s="245" t="s">
        <v>496</v>
      </c>
      <c r="C574" s="247">
        <v>0</v>
      </c>
    </row>
    <row r="575" s="101" customFormat="1" ht="16.95" customHeight="1" spans="1:3">
      <c r="A575" s="245" t="s">
        <v>1700</v>
      </c>
      <c r="B575" s="245" t="s">
        <v>497</v>
      </c>
      <c r="C575" s="247">
        <v>0</v>
      </c>
    </row>
    <row r="576" s="101" customFormat="1" ht="16.95" customHeight="1" spans="1:3">
      <c r="A576" s="245" t="s">
        <v>1701</v>
      </c>
      <c r="B576" s="245" t="s">
        <v>498</v>
      </c>
      <c r="C576" s="247">
        <v>0</v>
      </c>
    </row>
    <row r="577" s="101" customFormat="1" ht="16.95" customHeight="1" spans="1:3">
      <c r="A577" s="245" t="s">
        <v>1702</v>
      </c>
      <c r="B577" s="246" t="s">
        <v>499</v>
      </c>
      <c r="C577" s="247">
        <v>0</v>
      </c>
    </row>
    <row r="578" s="101" customFormat="1" ht="16.95" customHeight="1" spans="1:3">
      <c r="A578" s="245" t="s">
        <v>1703</v>
      </c>
      <c r="B578" s="245" t="s">
        <v>500</v>
      </c>
      <c r="C578" s="247">
        <v>0</v>
      </c>
    </row>
    <row r="579" s="101" customFormat="1" ht="16.95" customHeight="1" spans="1:3">
      <c r="A579" s="245" t="s">
        <v>1704</v>
      </c>
      <c r="B579" s="246" t="s">
        <v>501</v>
      </c>
      <c r="C579" s="247">
        <v>32737.8978132213</v>
      </c>
    </row>
    <row r="580" s="101" customFormat="1" ht="16.95" customHeight="1" spans="1:3">
      <c r="A580" s="245" t="s">
        <v>1705</v>
      </c>
      <c r="B580" s="245" t="s">
        <v>502</v>
      </c>
      <c r="C580" s="247">
        <v>0</v>
      </c>
    </row>
    <row r="581" s="101" customFormat="1" ht="16.95" customHeight="1" spans="1:3">
      <c r="A581" s="245" t="s">
        <v>1706</v>
      </c>
      <c r="B581" s="245" t="s">
        <v>503</v>
      </c>
      <c r="C581" s="247">
        <v>18799.4733543</v>
      </c>
    </row>
    <row r="582" s="101" customFormat="1" ht="16.95" customHeight="1" spans="1:3">
      <c r="A582" s="245" t="s">
        <v>1707</v>
      </c>
      <c r="B582" s="245" t="s">
        <v>504</v>
      </c>
      <c r="C582" s="247">
        <v>0</v>
      </c>
    </row>
    <row r="583" s="101" customFormat="1" ht="16.95" customHeight="1" spans="1:3">
      <c r="A583" s="245" t="s">
        <v>1708</v>
      </c>
      <c r="B583" s="245" t="s">
        <v>505</v>
      </c>
      <c r="C583" s="247">
        <v>11940.0306028643</v>
      </c>
    </row>
    <row r="584" s="101" customFormat="1" ht="16.95" customHeight="1" spans="1:3">
      <c r="A584" s="245" t="s">
        <v>1709</v>
      </c>
      <c r="B584" s="245" t="s">
        <v>506</v>
      </c>
      <c r="C584" s="247">
        <v>1998.39385605691</v>
      </c>
    </row>
    <row r="585" s="101" customFormat="1" ht="16.95" customHeight="1" spans="1:3">
      <c r="A585" s="245" t="s">
        <v>1710</v>
      </c>
      <c r="B585" s="245" t="s">
        <v>507</v>
      </c>
      <c r="C585" s="247">
        <v>0</v>
      </c>
    </row>
    <row r="586" s="101" customFormat="1" ht="16.95" customHeight="1" spans="1:3">
      <c r="A586" s="245" t="s">
        <v>1711</v>
      </c>
      <c r="B586" s="245" t="s">
        <v>508</v>
      </c>
      <c r="C586" s="247">
        <v>0</v>
      </c>
    </row>
    <row r="587" s="101" customFormat="1" ht="16.95" customHeight="1" spans="1:3">
      <c r="A587" s="245" t="s">
        <v>1712</v>
      </c>
      <c r="B587" s="245" t="s">
        <v>509</v>
      </c>
      <c r="C587" s="247">
        <v>0</v>
      </c>
    </row>
    <row r="588" s="101" customFormat="1" ht="16.95" customHeight="1" spans="1:3">
      <c r="A588" s="245" t="s">
        <v>1713</v>
      </c>
      <c r="B588" s="246" t="s">
        <v>510</v>
      </c>
      <c r="C588" s="247">
        <v>0</v>
      </c>
    </row>
    <row r="589" s="101" customFormat="1" ht="16.95" customHeight="1" spans="1:3">
      <c r="A589" s="245" t="s">
        <v>1714</v>
      </c>
      <c r="B589" s="245" t="s">
        <v>511</v>
      </c>
      <c r="C589" s="247">
        <v>0</v>
      </c>
    </row>
    <row r="590" s="101" customFormat="1" ht="16.95" customHeight="1" spans="1:3">
      <c r="A590" s="245" t="s">
        <v>1715</v>
      </c>
      <c r="B590" s="245" t="s">
        <v>512</v>
      </c>
      <c r="C590" s="247">
        <v>0</v>
      </c>
    </row>
    <row r="591" s="101" customFormat="1" ht="16.95" customHeight="1" spans="1:3">
      <c r="A591" s="245" t="s">
        <v>1716</v>
      </c>
      <c r="B591" s="245" t="s">
        <v>513</v>
      </c>
      <c r="C591" s="247">
        <v>0</v>
      </c>
    </row>
    <row r="592" s="101" customFormat="1" ht="16.95" customHeight="1" spans="1:3">
      <c r="A592" s="245" t="s">
        <v>1717</v>
      </c>
      <c r="B592" s="246" t="s">
        <v>514</v>
      </c>
      <c r="C592" s="247">
        <v>0</v>
      </c>
    </row>
    <row r="593" s="101" customFormat="1" ht="16.95" customHeight="1" spans="1:3">
      <c r="A593" s="245" t="s">
        <v>1718</v>
      </c>
      <c r="B593" s="245" t="s">
        <v>515</v>
      </c>
      <c r="C593" s="247">
        <v>0</v>
      </c>
    </row>
    <row r="594" s="101" customFormat="1" ht="16.95" customHeight="1" spans="1:3">
      <c r="A594" s="245" t="s">
        <v>1719</v>
      </c>
      <c r="B594" s="245" t="s">
        <v>516</v>
      </c>
      <c r="C594" s="247">
        <v>0</v>
      </c>
    </row>
    <row r="595" s="101" customFormat="1" ht="16.95" customHeight="1" spans="1:3">
      <c r="A595" s="245" t="s">
        <v>1720</v>
      </c>
      <c r="B595" s="245" t="s">
        <v>517</v>
      </c>
      <c r="C595" s="247">
        <v>0</v>
      </c>
    </row>
    <row r="596" s="101" customFormat="1" ht="16.95" customHeight="1" spans="1:3">
      <c r="A596" s="245" t="s">
        <v>1721</v>
      </c>
      <c r="B596" s="245" t="s">
        <v>518</v>
      </c>
      <c r="C596" s="247">
        <v>0</v>
      </c>
    </row>
    <row r="597" s="101" customFormat="1" ht="16.95" customHeight="1" spans="1:3">
      <c r="A597" s="245" t="s">
        <v>1722</v>
      </c>
      <c r="B597" s="245" t="s">
        <v>519</v>
      </c>
      <c r="C597" s="247">
        <v>0</v>
      </c>
    </row>
    <row r="598" s="101" customFormat="1" ht="16.95" customHeight="1" spans="1:3">
      <c r="A598" s="245" t="s">
        <v>1723</v>
      </c>
      <c r="B598" s="245" t="s">
        <v>520</v>
      </c>
      <c r="C598" s="247">
        <v>0</v>
      </c>
    </row>
    <row r="599" s="101" customFormat="1" ht="16.95" customHeight="1" spans="1:3">
      <c r="A599" s="245" t="s">
        <v>1724</v>
      </c>
      <c r="B599" s="245" t="s">
        <v>521</v>
      </c>
      <c r="C599" s="247">
        <v>0</v>
      </c>
    </row>
    <row r="600" s="101" customFormat="1" ht="16.95" customHeight="1" spans="1:3">
      <c r="A600" s="245" t="s">
        <v>1725</v>
      </c>
      <c r="B600" s="245" t="s">
        <v>522</v>
      </c>
      <c r="C600" s="247">
        <v>0</v>
      </c>
    </row>
    <row r="601" s="101" customFormat="1" ht="16.95" customHeight="1" spans="1:3">
      <c r="A601" s="245" t="s">
        <v>1726</v>
      </c>
      <c r="B601" s="245" t="s">
        <v>523</v>
      </c>
      <c r="C601" s="247">
        <v>0</v>
      </c>
    </row>
    <row r="602" s="101" customFormat="1" ht="16.95" customHeight="1" spans="1:3">
      <c r="A602" s="245" t="s">
        <v>1727</v>
      </c>
      <c r="B602" s="246" t="s">
        <v>524</v>
      </c>
      <c r="C602" s="247">
        <v>487.112130234</v>
      </c>
    </row>
    <row r="603" s="101" customFormat="1" ht="16.95" customHeight="1" spans="1:3">
      <c r="A603" s="245" t="s">
        <v>1728</v>
      </c>
      <c r="B603" s="245" t="s">
        <v>525</v>
      </c>
      <c r="C603" s="247">
        <v>21.1217547</v>
      </c>
    </row>
    <row r="604" s="101" customFormat="1" ht="16.95" customHeight="1" spans="1:3">
      <c r="A604" s="245" t="s">
        <v>1729</v>
      </c>
      <c r="B604" s="245" t="s">
        <v>526</v>
      </c>
      <c r="C604" s="247">
        <v>465.990375534</v>
      </c>
    </row>
    <row r="605" s="101" customFormat="1" ht="16.95" customHeight="1" spans="1:3">
      <c r="A605" s="245" t="s">
        <v>1730</v>
      </c>
      <c r="B605" s="245" t="s">
        <v>527</v>
      </c>
      <c r="C605" s="247">
        <v>0</v>
      </c>
    </row>
    <row r="606" s="101" customFormat="1" ht="16.95" customHeight="1" spans="1:3">
      <c r="A606" s="245" t="s">
        <v>1731</v>
      </c>
      <c r="B606" s="245" t="s">
        <v>1732</v>
      </c>
      <c r="C606" s="247">
        <v>0</v>
      </c>
    </row>
    <row r="607" s="101" customFormat="1" ht="16.95" customHeight="1" spans="1:3">
      <c r="A607" s="245" t="s">
        <v>1733</v>
      </c>
      <c r="B607" s="245" t="s">
        <v>528</v>
      </c>
      <c r="C607" s="247">
        <v>0</v>
      </c>
    </row>
    <row r="608" s="101" customFormat="1" ht="16.95" customHeight="1" spans="1:3">
      <c r="A608" s="245" t="s">
        <v>1734</v>
      </c>
      <c r="B608" s="245" t="s">
        <v>529</v>
      </c>
      <c r="C608" s="247">
        <v>0</v>
      </c>
    </row>
    <row r="609" s="101" customFormat="1" ht="16.95" customHeight="1" spans="1:3">
      <c r="A609" s="245" t="s">
        <v>1735</v>
      </c>
      <c r="B609" s="245" t="s">
        <v>532</v>
      </c>
      <c r="C609" s="247">
        <v>0</v>
      </c>
    </row>
    <row r="610" s="101" customFormat="1" ht="16.95" customHeight="1" spans="1:3">
      <c r="A610" s="245" t="s">
        <v>1736</v>
      </c>
      <c r="B610" s="246" t="s">
        <v>533</v>
      </c>
      <c r="C610" s="247">
        <v>0</v>
      </c>
    </row>
    <row r="611" s="101" customFormat="1" ht="16.95" customHeight="1" spans="1:3">
      <c r="A611" s="245" t="s">
        <v>1737</v>
      </c>
      <c r="B611" s="245" t="s">
        <v>534</v>
      </c>
      <c r="C611" s="247">
        <v>0</v>
      </c>
    </row>
    <row r="612" s="101" customFormat="1" ht="16.95" customHeight="1" spans="1:3">
      <c r="A612" s="245" t="s">
        <v>1738</v>
      </c>
      <c r="B612" s="245" t="s">
        <v>535</v>
      </c>
      <c r="C612" s="247">
        <v>0</v>
      </c>
    </row>
    <row r="613" s="101" customFormat="1" ht="16.95" customHeight="1" spans="1:3">
      <c r="A613" s="245" t="s">
        <v>1739</v>
      </c>
      <c r="B613" s="245" t="s">
        <v>536</v>
      </c>
      <c r="C613" s="247">
        <v>0</v>
      </c>
    </row>
    <row r="614" s="101" customFormat="1" ht="16.95" customHeight="1" spans="1:3">
      <c r="A614" s="245" t="s">
        <v>1740</v>
      </c>
      <c r="B614" s="245" t="s">
        <v>537</v>
      </c>
      <c r="C614" s="247">
        <v>0</v>
      </c>
    </row>
    <row r="615" s="101" customFormat="1" ht="16.95" customHeight="1" spans="1:3">
      <c r="A615" s="245" t="s">
        <v>1741</v>
      </c>
      <c r="B615" s="245" t="s">
        <v>538</v>
      </c>
      <c r="C615" s="247">
        <v>0</v>
      </c>
    </row>
    <row r="616" s="101" customFormat="1" ht="16.95" customHeight="1" spans="1:3">
      <c r="A616" s="245" t="s">
        <v>1742</v>
      </c>
      <c r="B616" s="245" t="s">
        <v>539</v>
      </c>
      <c r="C616" s="247">
        <v>0</v>
      </c>
    </row>
    <row r="617" s="101" customFormat="1" ht="16.95" customHeight="1" spans="1:3">
      <c r="A617" s="245" t="s">
        <v>1743</v>
      </c>
      <c r="B617" s="246" t="s">
        <v>540</v>
      </c>
      <c r="C617" s="247">
        <v>418.633178154</v>
      </c>
    </row>
    <row r="618" s="101" customFormat="1" ht="16.95" customHeight="1" spans="1:3">
      <c r="A618" s="245" t="s">
        <v>1744</v>
      </c>
      <c r="B618" s="245" t="s">
        <v>541</v>
      </c>
      <c r="C618" s="247">
        <v>0</v>
      </c>
    </row>
    <row r="619" s="101" customFormat="1" ht="16.95" customHeight="1" spans="1:3">
      <c r="A619" s="245" t="s">
        <v>1745</v>
      </c>
      <c r="B619" s="245" t="s">
        <v>542</v>
      </c>
      <c r="C619" s="247">
        <v>0</v>
      </c>
    </row>
    <row r="620" s="101" customFormat="1" ht="16.95" customHeight="1" spans="1:3">
      <c r="A620" s="245" t="s">
        <v>1746</v>
      </c>
      <c r="B620" s="245" t="s">
        <v>543</v>
      </c>
      <c r="C620" s="247">
        <v>0</v>
      </c>
    </row>
    <row r="621" s="101" customFormat="1" ht="16.95" customHeight="1" spans="1:3">
      <c r="A621" s="245" t="s">
        <v>1747</v>
      </c>
      <c r="B621" s="245" t="s">
        <v>544</v>
      </c>
      <c r="C621" s="247">
        <v>0</v>
      </c>
    </row>
    <row r="622" s="101" customFormat="1" ht="16.95" customHeight="1" spans="1:3">
      <c r="A622" s="245" t="s">
        <v>1748</v>
      </c>
      <c r="B622" s="245" t="s">
        <v>545</v>
      </c>
      <c r="C622" s="247">
        <v>98.471843754</v>
      </c>
    </row>
    <row r="623" s="101" customFormat="1" ht="16.95" customHeight="1" spans="1:3">
      <c r="A623" s="245" t="s">
        <v>1749</v>
      </c>
      <c r="B623" s="245" t="s">
        <v>546</v>
      </c>
      <c r="C623" s="247">
        <v>0</v>
      </c>
    </row>
    <row r="624" s="101" customFormat="1" ht="16.95" customHeight="1" spans="1:3">
      <c r="A624" s="245" t="s">
        <v>1750</v>
      </c>
      <c r="B624" s="245" t="s">
        <v>547</v>
      </c>
      <c r="C624" s="247">
        <v>320.1613344</v>
      </c>
    </row>
    <row r="625" s="101" customFormat="1" ht="16.95" customHeight="1" spans="1:3">
      <c r="A625" s="245" t="s">
        <v>1751</v>
      </c>
      <c r="B625" s="246" t="s">
        <v>548</v>
      </c>
      <c r="C625" s="247">
        <v>1141.9598962398</v>
      </c>
    </row>
    <row r="626" s="101" customFormat="1" ht="16.95" customHeight="1" spans="1:3">
      <c r="A626" s="245" t="s">
        <v>1752</v>
      </c>
      <c r="B626" s="245" t="s">
        <v>111</v>
      </c>
      <c r="C626" s="247">
        <v>414.9268660398</v>
      </c>
    </row>
    <row r="627" s="101" customFormat="1" ht="16.95" customHeight="1" spans="1:3">
      <c r="A627" s="245" t="s">
        <v>1753</v>
      </c>
      <c r="B627" s="245" t="s">
        <v>112</v>
      </c>
      <c r="C627" s="247">
        <v>0</v>
      </c>
    </row>
    <row r="628" s="101" customFormat="1" ht="16.95" customHeight="1" spans="1:3">
      <c r="A628" s="245" t="s">
        <v>1754</v>
      </c>
      <c r="B628" s="245" t="s">
        <v>113</v>
      </c>
      <c r="C628" s="247">
        <v>0</v>
      </c>
    </row>
    <row r="629" s="101" customFormat="1" ht="16.95" customHeight="1" spans="1:3">
      <c r="A629" s="245" t="s">
        <v>1755</v>
      </c>
      <c r="B629" s="245" t="s">
        <v>549</v>
      </c>
      <c r="C629" s="247">
        <v>0</v>
      </c>
    </row>
    <row r="630" s="101" customFormat="1" ht="16.95" customHeight="1" spans="1:3">
      <c r="A630" s="245" t="s">
        <v>1756</v>
      </c>
      <c r="B630" s="245" t="s">
        <v>1757</v>
      </c>
      <c r="C630" s="247">
        <v>233.450973</v>
      </c>
    </row>
    <row r="631" s="101" customFormat="1" ht="16.95" customHeight="1" spans="1:3">
      <c r="A631" s="245" t="s">
        <v>1758</v>
      </c>
      <c r="B631" s="245" t="s">
        <v>551</v>
      </c>
      <c r="C631" s="247">
        <v>0</v>
      </c>
    </row>
    <row r="632" s="101" customFormat="1" ht="16.95" customHeight="1" spans="1:3">
      <c r="A632" s="245" t="s">
        <v>1759</v>
      </c>
      <c r="B632" s="245" t="s">
        <v>552</v>
      </c>
      <c r="C632" s="247">
        <v>493.5820572</v>
      </c>
    </row>
    <row r="633" s="101" customFormat="1" ht="16.95" customHeight="1" spans="1:3">
      <c r="A633" s="245" t="s">
        <v>1760</v>
      </c>
      <c r="B633" s="245" t="s">
        <v>553</v>
      </c>
      <c r="C633" s="247">
        <v>0</v>
      </c>
    </row>
    <row r="634" s="101" customFormat="1" ht="16.95" customHeight="1" spans="1:3">
      <c r="A634" s="245" t="s">
        <v>1761</v>
      </c>
      <c r="B634" s="246" t="s">
        <v>554</v>
      </c>
      <c r="C634" s="247">
        <v>22.6136175846</v>
      </c>
    </row>
    <row r="635" s="101" customFormat="1" ht="16.95" customHeight="1" spans="1:3">
      <c r="A635" s="245" t="s">
        <v>1762</v>
      </c>
      <c r="B635" s="245" t="s">
        <v>111</v>
      </c>
      <c r="C635" s="247">
        <v>22.6136175846</v>
      </c>
    </row>
    <row r="636" s="101" customFormat="1" ht="16.95" customHeight="1" spans="1:3">
      <c r="A636" s="245" t="s">
        <v>1763</v>
      </c>
      <c r="B636" s="245" t="s">
        <v>112</v>
      </c>
      <c r="C636" s="247">
        <v>0</v>
      </c>
    </row>
    <row r="637" s="101" customFormat="1" ht="16.95" customHeight="1" spans="1:3">
      <c r="A637" s="245" t="s">
        <v>1764</v>
      </c>
      <c r="B637" s="245" t="s">
        <v>113</v>
      </c>
      <c r="C637" s="247">
        <v>0</v>
      </c>
    </row>
    <row r="638" s="101" customFormat="1" ht="16.95" customHeight="1" spans="1:3">
      <c r="A638" s="245" t="s">
        <v>1765</v>
      </c>
      <c r="B638" s="245" t="s">
        <v>555</v>
      </c>
      <c r="C638" s="247">
        <v>0</v>
      </c>
    </row>
    <row r="639" s="101" customFormat="1" ht="16.95" customHeight="1" spans="1:3">
      <c r="A639" s="245" t="s">
        <v>1766</v>
      </c>
      <c r="B639" s="246" t="s">
        <v>556</v>
      </c>
      <c r="C639" s="247">
        <v>508.0337841</v>
      </c>
    </row>
    <row r="640" s="101" customFormat="1" ht="16.95" customHeight="1" spans="1:3">
      <c r="A640" s="245" t="s">
        <v>1767</v>
      </c>
      <c r="B640" s="245" t="s">
        <v>557</v>
      </c>
      <c r="C640" s="247">
        <v>0</v>
      </c>
    </row>
    <row r="641" s="101" customFormat="1" ht="16.95" customHeight="1" spans="1:3">
      <c r="A641" s="245" t="s">
        <v>1768</v>
      </c>
      <c r="B641" s="245" t="s">
        <v>558</v>
      </c>
      <c r="C641" s="247">
        <v>508.0337841</v>
      </c>
    </row>
    <row r="642" s="101" customFormat="1" ht="16.95" customHeight="1" spans="1:3">
      <c r="A642" s="245" t="s">
        <v>1769</v>
      </c>
      <c r="B642" s="246" t="s">
        <v>559</v>
      </c>
      <c r="C642" s="247">
        <v>0</v>
      </c>
    </row>
    <row r="643" s="101" customFormat="1" ht="16.95" customHeight="1" spans="1:3">
      <c r="A643" s="245" t="s">
        <v>1770</v>
      </c>
      <c r="B643" s="245" t="s">
        <v>560</v>
      </c>
      <c r="C643" s="247">
        <v>0</v>
      </c>
    </row>
    <row r="644" s="101" customFormat="1" ht="16.95" customHeight="1" spans="1:3">
      <c r="A644" s="245" t="s">
        <v>1771</v>
      </c>
      <c r="B644" s="245" t="s">
        <v>561</v>
      </c>
      <c r="C644" s="247">
        <v>0</v>
      </c>
    </row>
    <row r="645" s="101" customFormat="1" ht="16.95" customHeight="1" spans="1:3">
      <c r="A645" s="245" t="s">
        <v>1772</v>
      </c>
      <c r="B645" s="246" t="s">
        <v>562</v>
      </c>
      <c r="C645" s="247">
        <v>0</v>
      </c>
    </row>
    <row r="646" s="101" customFormat="1" ht="16.95" customHeight="1" spans="1:3">
      <c r="A646" s="245" t="s">
        <v>1773</v>
      </c>
      <c r="B646" s="245" t="s">
        <v>563</v>
      </c>
      <c r="C646" s="247">
        <v>0</v>
      </c>
    </row>
    <row r="647" s="101" customFormat="1" ht="16.95" customHeight="1" spans="1:3">
      <c r="A647" s="245" t="s">
        <v>1774</v>
      </c>
      <c r="B647" s="245" t="s">
        <v>564</v>
      </c>
      <c r="C647" s="247">
        <v>0</v>
      </c>
    </row>
    <row r="648" s="101" customFormat="1" ht="16.95" customHeight="1" spans="1:3">
      <c r="A648" s="245" t="s">
        <v>1775</v>
      </c>
      <c r="B648" s="246" t="s">
        <v>565</v>
      </c>
      <c r="C648" s="247">
        <v>0</v>
      </c>
    </row>
    <row r="649" s="101" customFormat="1" ht="16.95" customHeight="1" spans="1:3">
      <c r="A649" s="245" t="s">
        <v>1776</v>
      </c>
      <c r="B649" s="245" t="s">
        <v>566</v>
      </c>
      <c r="C649" s="247">
        <v>0</v>
      </c>
    </row>
    <row r="650" s="101" customFormat="1" ht="16.95" customHeight="1" spans="1:3">
      <c r="A650" s="245" t="s">
        <v>1777</v>
      </c>
      <c r="B650" s="245" t="s">
        <v>567</v>
      </c>
      <c r="C650" s="247">
        <v>0</v>
      </c>
    </row>
    <row r="651" s="101" customFormat="1" ht="16.95" customHeight="1" spans="1:3">
      <c r="A651" s="245" t="s">
        <v>1778</v>
      </c>
      <c r="B651" s="246" t="s">
        <v>568</v>
      </c>
      <c r="C651" s="247">
        <v>0</v>
      </c>
    </row>
    <row r="652" s="101" customFormat="1" ht="16.95" customHeight="1" spans="1:3">
      <c r="A652" s="245" t="s">
        <v>1779</v>
      </c>
      <c r="B652" s="245" t="s">
        <v>569</v>
      </c>
      <c r="C652" s="247">
        <v>0</v>
      </c>
    </row>
    <row r="653" s="101" customFormat="1" ht="16.95" customHeight="1" spans="1:3">
      <c r="A653" s="245" t="s">
        <v>1780</v>
      </c>
      <c r="B653" s="245" t="s">
        <v>570</v>
      </c>
      <c r="C653" s="247">
        <v>0</v>
      </c>
    </row>
    <row r="654" s="101" customFormat="1" ht="16.95" customHeight="1" spans="1:3">
      <c r="A654" s="245" t="s">
        <v>1781</v>
      </c>
      <c r="B654" s="246" t="s">
        <v>571</v>
      </c>
      <c r="C654" s="247">
        <v>1494.0862272</v>
      </c>
    </row>
    <row r="655" s="101" customFormat="1" ht="16.95" customHeight="1" spans="1:3">
      <c r="A655" s="245" t="s">
        <v>1782</v>
      </c>
      <c r="B655" s="245" t="s">
        <v>572</v>
      </c>
      <c r="C655" s="247">
        <v>0</v>
      </c>
    </row>
    <row r="656" s="101" customFormat="1" ht="16.95" customHeight="1" spans="1:3">
      <c r="A656" s="245" t="s">
        <v>1783</v>
      </c>
      <c r="B656" s="245" t="s">
        <v>573</v>
      </c>
      <c r="C656" s="247">
        <v>1494.0862272</v>
      </c>
    </row>
    <row r="657" s="101" customFormat="1" ht="16.95" customHeight="1" spans="1:3">
      <c r="A657" s="245" t="s">
        <v>1784</v>
      </c>
      <c r="B657" s="245" t="s">
        <v>574</v>
      </c>
      <c r="C657" s="247">
        <v>0</v>
      </c>
    </row>
    <row r="658" s="101" customFormat="1" ht="16.95" customHeight="1" spans="1:3">
      <c r="A658" s="245" t="s">
        <v>1785</v>
      </c>
      <c r="B658" s="246" t="s">
        <v>575</v>
      </c>
      <c r="C658" s="247">
        <v>1015.81049421187</v>
      </c>
    </row>
    <row r="659" s="101" customFormat="1" ht="16.95" customHeight="1" spans="1:3">
      <c r="A659" s="245" t="s">
        <v>1786</v>
      </c>
      <c r="B659" s="245" t="s">
        <v>576</v>
      </c>
      <c r="C659" s="247">
        <v>0</v>
      </c>
    </row>
    <row r="660" s="101" customFormat="1" ht="16.95" customHeight="1" spans="1:3">
      <c r="A660" s="245" t="s">
        <v>1787</v>
      </c>
      <c r="B660" s="245" t="s">
        <v>577</v>
      </c>
      <c r="C660" s="247">
        <v>731.222641411875</v>
      </c>
    </row>
    <row r="661" s="101" customFormat="1" ht="16.95" customHeight="1" spans="1:3">
      <c r="A661" s="245" t="s">
        <v>1788</v>
      </c>
      <c r="B661" s="245" t="s">
        <v>578</v>
      </c>
      <c r="C661" s="247">
        <v>284.5878528</v>
      </c>
    </row>
    <row r="662" s="101" customFormat="1" ht="16.95" customHeight="1" spans="1:3">
      <c r="A662" s="245" t="s">
        <v>1789</v>
      </c>
      <c r="B662" s="246" t="s">
        <v>579</v>
      </c>
      <c r="C662" s="247">
        <v>1613.92439334</v>
      </c>
    </row>
    <row r="663" s="101" customFormat="1" ht="16.95" customHeight="1" spans="1:3">
      <c r="A663" s="245" t="s">
        <v>1790</v>
      </c>
      <c r="B663" s="245" t="s">
        <v>111</v>
      </c>
      <c r="C663" s="247">
        <v>1583.90926824</v>
      </c>
    </row>
    <row r="664" s="101" customFormat="1" ht="16.95" customHeight="1" spans="1:3">
      <c r="A664" s="245" t="s">
        <v>1791</v>
      </c>
      <c r="B664" s="245" t="s">
        <v>112</v>
      </c>
      <c r="C664" s="247">
        <v>0</v>
      </c>
    </row>
    <row r="665" s="101" customFormat="1" ht="16.95" customHeight="1" spans="1:3">
      <c r="A665" s="245" t="s">
        <v>1792</v>
      </c>
      <c r="B665" s="245" t="s">
        <v>113</v>
      </c>
      <c r="C665" s="247">
        <v>0</v>
      </c>
    </row>
    <row r="666" s="101" customFormat="1" ht="16.95" customHeight="1" spans="1:3">
      <c r="A666" s="245" t="s">
        <v>1793</v>
      </c>
      <c r="B666" s="245" t="s">
        <v>580</v>
      </c>
      <c r="C666" s="247">
        <v>30.0151251</v>
      </c>
    </row>
    <row r="667" s="101" customFormat="1" ht="16.95" customHeight="1" spans="1:3">
      <c r="A667" s="245" t="s">
        <v>1794</v>
      </c>
      <c r="B667" s="245" t="s">
        <v>1795</v>
      </c>
      <c r="C667" s="247">
        <v>0</v>
      </c>
    </row>
    <row r="668" s="101" customFormat="1" ht="16.95" customHeight="1" spans="1:3">
      <c r="A668" s="245" t="s">
        <v>1796</v>
      </c>
      <c r="B668" s="245" t="s">
        <v>120</v>
      </c>
      <c r="C668" s="247">
        <v>0</v>
      </c>
    </row>
    <row r="669" s="101" customFormat="1" ht="16.95" customHeight="1" spans="1:3">
      <c r="A669" s="245" t="s">
        <v>1797</v>
      </c>
      <c r="B669" s="245" t="s">
        <v>582</v>
      </c>
      <c r="C669" s="247">
        <v>0</v>
      </c>
    </row>
    <row r="670" s="101" customFormat="1" ht="16.95" customHeight="1" spans="1:3">
      <c r="A670" s="245" t="s">
        <v>1798</v>
      </c>
      <c r="B670" s="246" t="s">
        <v>583</v>
      </c>
      <c r="C670" s="247">
        <v>0</v>
      </c>
    </row>
    <row r="671" s="101" customFormat="1" ht="16.95" customHeight="1" spans="1:3">
      <c r="A671" s="245" t="s">
        <v>1799</v>
      </c>
      <c r="B671" s="245" t="s">
        <v>584</v>
      </c>
      <c r="C671" s="247">
        <v>0</v>
      </c>
    </row>
    <row r="672" s="101" customFormat="1" ht="16.95" customHeight="1" spans="1:3">
      <c r="A672" s="245" t="s">
        <v>1800</v>
      </c>
      <c r="B672" s="245" t="s">
        <v>585</v>
      </c>
      <c r="C672" s="247">
        <v>0</v>
      </c>
    </row>
    <row r="673" s="101" customFormat="1" ht="16.95" customHeight="1" spans="1:3">
      <c r="A673" s="245" t="s">
        <v>1801</v>
      </c>
      <c r="B673" s="246" t="s">
        <v>586</v>
      </c>
      <c r="C673" s="247">
        <v>0</v>
      </c>
    </row>
    <row r="674" s="101" customFormat="1" ht="16.95" customHeight="1" spans="1:3">
      <c r="A674" s="245" t="s">
        <v>1802</v>
      </c>
      <c r="B674" s="245" t="s">
        <v>587</v>
      </c>
      <c r="C674" s="247">
        <v>0</v>
      </c>
    </row>
    <row r="675" s="101" customFormat="1" ht="16.95" customHeight="1" spans="1:3">
      <c r="A675" s="245" t="s">
        <v>1803</v>
      </c>
      <c r="B675" s="246" t="s">
        <v>588</v>
      </c>
      <c r="C675" s="247">
        <v>21852.0466835497</v>
      </c>
    </row>
    <row r="676" s="101" customFormat="1" ht="16.95" customHeight="1" spans="1:3">
      <c r="A676" s="245" t="s">
        <v>1804</v>
      </c>
      <c r="B676" s="246" t="s">
        <v>589</v>
      </c>
      <c r="C676" s="247">
        <v>3386.106312948</v>
      </c>
    </row>
    <row r="677" s="101" customFormat="1" ht="16.95" customHeight="1" spans="1:3">
      <c r="A677" s="245" t="s">
        <v>1805</v>
      </c>
      <c r="B677" s="245" t="s">
        <v>111</v>
      </c>
      <c r="C677" s="247">
        <v>3366.096229548</v>
      </c>
    </row>
    <row r="678" s="101" customFormat="1" ht="16.95" customHeight="1" spans="1:3">
      <c r="A678" s="245" t="s">
        <v>1806</v>
      </c>
      <c r="B678" s="245" t="s">
        <v>112</v>
      </c>
      <c r="C678" s="247">
        <v>20.0100834</v>
      </c>
    </row>
    <row r="679" s="101" customFormat="1" ht="16.95" customHeight="1" spans="1:3">
      <c r="A679" s="245" t="s">
        <v>1807</v>
      </c>
      <c r="B679" s="245" t="s">
        <v>113</v>
      </c>
      <c r="C679" s="247">
        <v>0</v>
      </c>
    </row>
    <row r="680" s="101" customFormat="1" ht="16.95" customHeight="1" spans="1:3">
      <c r="A680" s="245" t="s">
        <v>1808</v>
      </c>
      <c r="B680" s="245" t="s">
        <v>590</v>
      </c>
      <c r="C680" s="247">
        <v>0</v>
      </c>
    </row>
    <row r="681" s="101" customFormat="1" ht="16.95" customHeight="1" spans="1:3">
      <c r="A681" s="245" t="s">
        <v>1809</v>
      </c>
      <c r="B681" s="246" t="s">
        <v>591</v>
      </c>
      <c r="C681" s="247">
        <v>1107.55811619</v>
      </c>
    </row>
    <row r="682" s="101" customFormat="1" ht="16.95" customHeight="1" spans="1:3">
      <c r="A682" s="245" t="s">
        <v>1810</v>
      </c>
      <c r="B682" s="245" t="s">
        <v>592</v>
      </c>
      <c r="C682" s="247">
        <v>280.241218017</v>
      </c>
    </row>
    <row r="683" s="101" customFormat="1" ht="16.95" customHeight="1" spans="1:3">
      <c r="A683" s="245" t="s">
        <v>1811</v>
      </c>
      <c r="B683" s="245" t="s">
        <v>593</v>
      </c>
      <c r="C683" s="247">
        <v>140.226217782</v>
      </c>
    </row>
    <row r="684" s="101" customFormat="1" ht="16.95" customHeight="1" spans="1:3">
      <c r="A684" s="245" t="s">
        <v>1812</v>
      </c>
      <c r="B684" s="245" t="s">
        <v>594</v>
      </c>
      <c r="C684" s="247">
        <v>0</v>
      </c>
    </row>
    <row r="685" s="101" customFormat="1" ht="16.95" customHeight="1" spans="1:3">
      <c r="A685" s="245" t="s">
        <v>1813</v>
      </c>
      <c r="B685" s="245" t="s">
        <v>595</v>
      </c>
      <c r="C685" s="247">
        <v>0</v>
      </c>
    </row>
    <row r="686" s="101" customFormat="1" ht="16.95" customHeight="1" spans="1:3">
      <c r="A686" s="245" t="s">
        <v>1814</v>
      </c>
      <c r="B686" s="245" t="s">
        <v>596</v>
      </c>
      <c r="C686" s="247">
        <v>0</v>
      </c>
    </row>
    <row r="687" s="101" customFormat="1" ht="16.95" customHeight="1" spans="1:3">
      <c r="A687" s="245" t="s">
        <v>1815</v>
      </c>
      <c r="B687" s="245" t="s">
        <v>597</v>
      </c>
      <c r="C687" s="247">
        <v>542.017575741</v>
      </c>
    </row>
    <row r="688" s="101" customFormat="1" ht="16.95" customHeight="1" spans="1:3">
      <c r="A688" s="245" t="s">
        <v>1816</v>
      </c>
      <c r="B688" s="245" t="s">
        <v>598</v>
      </c>
      <c r="C688" s="247">
        <v>0</v>
      </c>
    </row>
    <row r="689" s="101" customFormat="1" ht="16.95" customHeight="1" spans="1:3">
      <c r="A689" s="245" t="s">
        <v>1817</v>
      </c>
      <c r="B689" s="245" t="s">
        <v>599</v>
      </c>
      <c r="C689" s="247">
        <v>145.07310465</v>
      </c>
    </row>
    <row r="690" s="101" customFormat="1" ht="16.95" customHeight="1" spans="1:3">
      <c r="A690" s="245" t="s">
        <v>1818</v>
      </c>
      <c r="B690" s="245" t="s">
        <v>600</v>
      </c>
      <c r="C690" s="247">
        <v>0</v>
      </c>
    </row>
    <row r="691" s="101" customFormat="1" ht="16.95" customHeight="1" spans="1:3">
      <c r="A691" s="245" t="s">
        <v>1819</v>
      </c>
      <c r="B691" s="245" t="s">
        <v>601</v>
      </c>
      <c r="C691" s="247">
        <v>0</v>
      </c>
    </row>
    <row r="692" s="101" customFormat="1" ht="16.95" customHeight="1" spans="1:3">
      <c r="A692" s="245" t="s">
        <v>1820</v>
      </c>
      <c r="B692" s="245" t="s">
        <v>602</v>
      </c>
      <c r="C692" s="247">
        <v>0</v>
      </c>
    </row>
    <row r="693" s="101" customFormat="1" ht="16.95" customHeight="1" spans="1:3">
      <c r="A693" s="245" t="s">
        <v>1821</v>
      </c>
      <c r="B693" s="245" t="s">
        <v>603</v>
      </c>
      <c r="C693" s="247">
        <v>0</v>
      </c>
    </row>
    <row r="694" s="101" customFormat="1" ht="16.95" customHeight="1" spans="1:3">
      <c r="A694" s="245" t="s">
        <v>1822</v>
      </c>
      <c r="B694" s="245" t="s">
        <v>605</v>
      </c>
      <c r="C694" s="247">
        <v>0</v>
      </c>
    </row>
    <row r="695" s="101" customFormat="1" ht="16.95" customHeight="1" spans="1:3">
      <c r="A695" s="245" t="s">
        <v>1823</v>
      </c>
      <c r="B695" s="246" t="s">
        <v>606</v>
      </c>
      <c r="C695" s="247">
        <v>965.538016664616</v>
      </c>
    </row>
    <row r="696" s="101" customFormat="1" ht="16.95" customHeight="1" spans="1:3">
      <c r="A696" s="245" t="s">
        <v>1824</v>
      </c>
      <c r="B696" s="245" t="s">
        <v>607</v>
      </c>
      <c r="C696" s="247">
        <v>69.990825048</v>
      </c>
    </row>
    <row r="697" s="101" customFormat="1" ht="16.95" customHeight="1" spans="1:3">
      <c r="A697" s="245" t="s">
        <v>1825</v>
      </c>
      <c r="B697" s="245" t="s">
        <v>608</v>
      </c>
      <c r="C697" s="247">
        <v>895.547191616616</v>
      </c>
    </row>
    <row r="698" s="101" customFormat="1" ht="16.95" customHeight="1" spans="1:3">
      <c r="A698" s="245" t="s">
        <v>1826</v>
      </c>
      <c r="B698" s="245" t="s">
        <v>609</v>
      </c>
      <c r="C698" s="247">
        <v>0</v>
      </c>
    </row>
    <row r="699" s="101" customFormat="1" ht="16.95" customHeight="1" spans="1:3">
      <c r="A699" s="245" t="s">
        <v>1827</v>
      </c>
      <c r="B699" s="246" t="s">
        <v>610</v>
      </c>
      <c r="C699" s="247">
        <v>3503.8389736458</v>
      </c>
    </row>
    <row r="700" s="101" customFormat="1" ht="16.95" customHeight="1" spans="1:3">
      <c r="A700" s="245" t="s">
        <v>1828</v>
      </c>
      <c r="B700" s="245" t="s">
        <v>611</v>
      </c>
      <c r="C700" s="247">
        <v>1413.5745449688</v>
      </c>
    </row>
    <row r="701" s="101" customFormat="1" ht="16.95" customHeight="1" spans="1:3">
      <c r="A701" s="245" t="s">
        <v>1829</v>
      </c>
      <c r="B701" s="245" t="s">
        <v>612</v>
      </c>
      <c r="C701" s="247">
        <v>293.470106487</v>
      </c>
    </row>
    <row r="702" s="101" customFormat="1" ht="16.95" customHeight="1" spans="1:3">
      <c r="A702" s="245" t="s">
        <v>1830</v>
      </c>
      <c r="B702" s="245" t="s">
        <v>613</v>
      </c>
      <c r="C702" s="247">
        <v>0</v>
      </c>
    </row>
    <row r="703" s="101" customFormat="1" ht="16.95" customHeight="1" spans="1:3">
      <c r="A703" s="245" t="s">
        <v>1831</v>
      </c>
      <c r="B703" s="245" t="s">
        <v>614</v>
      </c>
      <c r="C703" s="247">
        <v>0</v>
      </c>
    </row>
    <row r="704" s="101" customFormat="1" ht="16.95" customHeight="1" spans="1:3">
      <c r="A704" s="245" t="s">
        <v>1832</v>
      </c>
      <c r="B704" s="245" t="s">
        <v>615</v>
      </c>
      <c r="C704" s="247">
        <v>0</v>
      </c>
    </row>
    <row r="705" s="101" customFormat="1" ht="16.95" customHeight="1" spans="1:3">
      <c r="A705" s="245" t="s">
        <v>1833</v>
      </c>
      <c r="B705" s="245" t="s">
        <v>616</v>
      </c>
      <c r="C705" s="247">
        <v>0</v>
      </c>
    </row>
    <row r="706" s="101" customFormat="1" ht="16.95" customHeight="1" spans="1:3">
      <c r="A706" s="245" t="s">
        <v>1834</v>
      </c>
      <c r="B706" s="245" t="s">
        <v>617</v>
      </c>
      <c r="C706" s="247">
        <v>0</v>
      </c>
    </row>
    <row r="707" s="101" customFormat="1" ht="16.95" customHeight="1" spans="1:3">
      <c r="A707" s="245" t="s">
        <v>1835</v>
      </c>
      <c r="B707" s="245" t="s">
        <v>618</v>
      </c>
      <c r="C707" s="247">
        <v>685.12302219</v>
      </c>
    </row>
    <row r="708" s="101" customFormat="1" ht="16.95" customHeight="1" spans="1:3">
      <c r="A708" s="245" t="s">
        <v>1836</v>
      </c>
      <c r="B708" s="245" t="s">
        <v>619</v>
      </c>
      <c r="C708" s="247">
        <v>1111.6713</v>
      </c>
    </row>
    <row r="709" s="101" customFormat="1" ht="16.95" customHeight="1" spans="1:3">
      <c r="A709" s="245" t="s">
        <v>1837</v>
      </c>
      <c r="B709" s="245" t="s">
        <v>620</v>
      </c>
      <c r="C709" s="247">
        <v>0</v>
      </c>
    </row>
    <row r="710" s="101" customFormat="1" ht="16.95" customHeight="1" spans="1:3">
      <c r="A710" s="245" t="s">
        <v>1838</v>
      </c>
      <c r="B710" s="245" t="s">
        <v>621</v>
      </c>
      <c r="C710" s="247">
        <v>0</v>
      </c>
    </row>
    <row r="711" s="101" customFormat="1" ht="16.95" customHeight="1" spans="1:3">
      <c r="A711" s="245" t="s">
        <v>1839</v>
      </c>
      <c r="B711" s="246" t="s">
        <v>622</v>
      </c>
      <c r="C711" s="247">
        <v>0</v>
      </c>
    </row>
    <row r="712" s="101" customFormat="1" ht="16.95" customHeight="1" spans="1:3">
      <c r="A712" s="245" t="s">
        <v>1840</v>
      </c>
      <c r="B712" s="245" t="s">
        <v>623</v>
      </c>
      <c r="C712" s="247">
        <v>0</v>
      </c>
    </row>
    <row r="713" s="101" customFormat="1" ht="16.95" customHeight="1" spans="1:3">
      <c r="A713" s="245" t="s">
        <v>1841</v>
      </c>
      <c r="B713" s="245" t="s">
        <v>624</v>
      </c>
      <c r="C713" s="247">
        <v>0</v>
      </c>
    </row>
    <row r="714" s="101" customFormat="1" ht="16.95" customHeight="1" spans="1:3">
      <c r="A714" s="245" t="s">
        <v>1842</v>
      </c>
      <c r="B714" s="246" t="s">
        <v>625</v>
      </c>
      <c r="C714" s="247">
        <v>0</v>
      </c>
    </row>
    <row r="715" s="101" customFormat="1" ht="16.95" customHeight="1" spans="1:3">
      <c r="A715" s="245" t="s">
        <v>1843</v>
      </c>
      <c r="B715" s="245" t="s">
        <v>626</v>
      </c>
      <c r="C715" s="247">
        <v>0</v>
      </c>
    </row>
    <row r="716" s="101" customFormat="1" ht="16.95" customHeight="1" spans="1:3">
      <c r="A716" s="245" t="s">
        <v>1844</v>
      </c>
      <c r="B716" s="245" t="s">
        <v>627</v>
      </c>
      <c r="C716" s="247">
        <v>0</v>
      </c>
    </row>
    <row r="717" s="101" customFormat="1" ht="16.95" customHeight="1" spans="1:3">
      <c r="A717" s="245" t="s">
        <v>1845</v>
      </c>
      <c r="B717" s="245" t="s">
        <v>628</v>
      </c>
      <c r="C717" s="247">
        <v>0</v>
      </c>
    </row>
    <row r="718" s="101" customFormat="1" ht="16.95" customHeight="1" spans="1:3">
      <c r="A718" s="245" t="s">
        <v>1846</v>
      </c>
      <c r="B718" s="246" t="s">
        <v>629</v>
      </c>
      <c r="C718" s="247">
        <v>6201.39304747784</v>
      </c>
    </row>
    <row r="719" s="101" customFormat="1" ht="16.95" customHeight="1" spans="1:3">
      <c r="A719" s="245" t="s">
        <v>1847</v>
      </c>
      <c r="B719" s="245" t="s">
        <v>630</v>
      </c>
      <c r="C719" s="247">
        <v>6201.39304747784</v>
      </c>
    </row>
    <row r="720" s="101" customFormat="1" ht="16.95" customHeight="1" spans="1:3">
      <c r="A720" s="245" t="s">
        <v>1848</v>
      </c>
      <c r="B720" s="245" t="s">
        <v>631</v>
      </c>
      <c r="C720" s="247">
        <v>0</v>
      </c>
    </row>
    <row r="721" s="101" customFormat="1" ht="16.95" customHeight="1" spans="1:3">
      <c r="A721" s="245" t="s">
        <v>1849</v>
      </c>
      <c r="B721" s="245" t="s">
        <v>632</v>
      </c>
      <c r="C721" s="247">
        <v>0</v>
      </c>
    </row>
    <row r="722" s="101" customFormat="1" ht="16.95" customHeight="1" spans="1:3">
      <c r="A722" s="245" t="s">
        <v>1850</v>
      </c>
      <c r="B722" s="245" t="s">
        <v>633</v>
      </c>
      <c r="C722" s="247">
        <v>0</v>
      </c>
    </row>
    <row r="723" s="101" customFormat="1" ht="16.95" customHeight="1" spans="1:3">
      <c r="A723" s="245" t="s">
        <v>1851</v>
      </c>
      <c r="B723" s="246" t="s">
        <v>634</v>
      </c>
      <c r="C723" s="247">
        <v>6120.8621778</v>
      </c>
    </row>
    <row r="724" s="101" customFormat="1" ht="16.95" customHeight="1" spans="1:3">
      <c r="A724" s="245" t="s">
        <v>1852</v>
      </c>
      <c r="B724" s="245" t="s">
        <v>635</v>
      </c>
      <c r="C724" s="247">
        <v>0</v>
      </c>
    </row>
    <row r="725" s="101" customFormat="1" ht="16.95" customHeight="1" spans="1:3">
      <c r="A725" s="245" t="s">
        <v>1853</v>
      </c>
      <c r="B725" s="245" t="s">
        <v>636</v>
      </c>
      <c r="C725" s="247">
        <v>6120.8621778</v>
      </c>
    </row>
    <row r="726" s="101" customFormat="1" ht="16.95" customHeight="1" spans="1:3">
      <c r="A726" s="245" t="s">
        <v>1854</v>
      </c>
      <c r="B726" s="245" t="s">
        <v>637</v>
      </c>
      <c r="C726" s="247">
        <v>0</v>
      </c>
    </row>
    <row r="727" s="101" customFormat="1" ht="16.95" customHeight="1" spans="1:3">
      <c r="A727" s="245" t="s">
        <v>1855</v>
      </c>
      <c r="B727" s="246" t="s">
        <v>638</v>
      </c>
      <c r="C727" s="247">
        <v>0</v>
      </c>
    </row>
    <row r="728" s="101" customFormat="1" ht="16.95" customHeight="1" spans="1:3">
      <c r="A728" s="245" t="s">
        <v>1856</v>
      </c>
      <c r="B728" s="245" t="s">
        <v>639</v>
      </c>
      <c r="C728" s="247">
        <v>0</v>
      </c>
    </row>
    <row r="729" s="101" customFormat="1" ht="16.95" customHeight="1" spans="1:3">
      <c r="A729" s="245" t="s">
        <v>1857</v>
      </c>
      <c r="B729" s="245" t="s">
        <v>640</v>
      </c>
      <c r="C729" s="247">
        <v>0</v>
      </c>
    </row>
    <row r="730" s="101" customFormat="1" ht="16.95" customHeight="1" spans="1:3">
      <c r="A730" s="245" t="s">
        <v>1858</v>
      </c>
      <c r="B730" s="245" t="s">
        <v>641</v>
      </c>
      <c r="C730" s="247">
        <v>0</v>
      </c>
    </row>
    <row r="731" s="101" customFormat="1" ht="16.95" customHeight="1" spans="1:3">
      <c r="A731" s="245" t="s">
        <v>1859</v>
      </c>
      <c r="B731" s="246" t="s">
        <v>642</v>
      </c>
      <c r="C731" s="247">
        <v>0</v>
      </c>
    </row>
    <row r="732" s="101" customFormat="1" ht="16.95" customHeight="1" spans="1:3">
      <c r="A732" s="245" t="s">
        <v>1860</v>
      </c>
      <c r="B732" s="245" t="s">
        <v>643</v>
      </c>
      <c r="C732" s="247">
        <v>0</v>
      </c>
    </row>
    <row r="733" s="101" customFormat="1" ht="16.95" customHeight="1" spans="1:3">
      <c r="A733" s="245" t="s">
        <v>1861</v>
      </c>
      <c r="B733" s="245" t="s">
        <v>644</v>
      </c>
      <c r="C733" s="247">
        <v>0</v>
      </c>
    </row>
    <row r="734" s="101" customFormat="1" ht="16.95" customHeight="1" spans="1:3">
      <c r="A734" s="245" t="s">
        <v>1862</v>
      </c>
      <c r="B734" s="246" t="s">
        <v>645</v>
      </c>
      <c r="C734" s="247">
        <v>566.7500388234</v>
      </c>
    </row>
    <row r="735" s="101" customFormat="1" ht="16.95" customHeight="1" spans="1:3">
      <c r="A735" s="245" t="s">
        <v>1863</v>
      </c>
      <c r="B735" s="245" t="s">
        <v>111</v>
      </c>
      <c r="C735" s="247">
        <v>460.0295940234</v>
      </c>
    </row>
    <row r="736" s="101" customFormat="1" ht="16.95" customHeight="1" spans="1:3">
      <c r="A736" s="245" t="s">
        <v>1864</v>
      </c>
      <c r="B736" s="245" t="s">
        <v>112</v>
      </c>
      <c r="C736" s="247">
        <v>0</v>
      </c>
    </row>
    <row r="737" s="101" customFormat="1" ht="16.95" customHeight="1" spans="1:3">
      <c r="A737" s="245" t="s">
        <v>1865</v>
      </c>
      <c r="B737" s="245" t="s">
        <v>113</v>
      </c>
      <c r="C737" s="247">
        <v>0</v>
      </c>
    </row>
    <row r="738" s="101" customFormat="1" ht="16.95" customHeight="1" spans="1:3">
      <c r="A738" s="245" t="s">
        <v>1866</v>
      </c>
      <c r="B738" s="245" t="s">
        <v>152</v>
      </c>
      <c r="C738" s="247">
        <v>0</v>
      </c>
    </row>
    <row r="739" s="101" customFormat="1" ht="16.95" customHeight="1" spans="1:3">
      <c r="A739" s="245" t="s">
        <v>1867</v>
      </c>
      <c r="B739" s="245" t="s">
        <v>646</v>
      </c>
      <c r="C739" s="247">
        <v>106.7204448</v>
      </c>
    </row>
    <row r="740" s="101" customFormat="1" ht="16.95" customHeight="1" spans="1:3">
      <c r="A740" s="245" t="s">
        <v>1868</v>
      </c>
      <c r="B740" s="245" t="s">
        <v>647</v>
      </c>
      <c r="C740" s="247">
        <v>0</v>
      </c>
    </row>
    <row r="741" s="101" customFormat="1" ht="16.95" customHeight="1" spans="1:3">
      <c r="A741" s="245" t="s">
        <v>1869</v>
      </c>
      <c r="B741" s="245" t="s">
        <v>120</v>
      </c>
      <c r="C741" s="247">
        <v>0</v>
      </c>
    </row>
    <row r="742" s="101" customFormat="1" ht="16.95" customHeight="1" spans="1:3">
      <c r="A742" s="245" t="s">
        <v>1870</v>
      </c>
      <c r="B742" s="245" t="s">
        <v>648</v>
      </c>
      <c r="C742" s="247">
        <v>0</v>
      </c>
    </row>
    <row r="743" s="101" customFormat="1" ht="16.95" customHeight="1" spans="1:3">
      <c r="A743" s="245" t="s">
        <v>1871</v>
      </c>
      <c r="B743" s="246" t="s">
        <v>649</v>
      </c>
      <c r="C743" s="247">
        <v>0</v>
      </c>
    </row>
    <row r="744" s="101" customFormat="1" ht="16.95" customHeight="1" spans="1:3">
      <c r="A744" s="245" t="s">
        <v>1872</v>
      </c>
      <c r="B744" s="245" t="s">
        <v>650</v>
      </c>
      <c r="C744" s="247">
        <v>0</v>
      </c>
    </row>
    <row r="745" s="101" customFormat="1" ht="16.95" customHeight="1" spans="1:3">
      <c r="A745" s="245" t="s">
        <v>1873</v>
      </c>
      <c r="B745" s="246" t="s">
        <v>651</v>
      </c>
      <c r="C745" s="247">
        <v>0</v>
      </c>
    </row>
    <row r="746" s="101" customFormat="1" ht="16.95" customHeight="1" spans="1:3">
      <c r="A746" s="245" t="s">
        <v>1874</v>
      </c>
      <c r="B746" s="245" t="s">
        <v>652</v>
      </c>
      <c r="C746" s="247">
        <v>0</v>
      </c>
    </row>
    <row r="747" s="101" customFormat="1" ht="16.95" customHeight="1" spans="1:3">
      <c r="A747" s="245" t="s">
        <v>1875</v>
      </c>
      <c r="B747" s="246" t="s">
        <v>653</v>
      </c>
      <c r="C747" s="247">
        <v>384.071317437</v>
      </c>
    </row>
    <row r="748" s="101" customFormat="1" ht="16.95" customHeight="1" spans="1:3">
      <c r="A748" s="245" t="s">
        <v>1876</v>
      </c>
      <c r="B748" s="246" t="s">
        <v>654</v>
      </c>
      <c r="C748" s="247">
        <v>0</v>
      </c>
    </row>
    <row r="749" s="101" customFormat="1" ht="16.95" customHeight="1" spans="1:3">
      <c r="A749" s="245" t="s">
        <v>1877</v>
      </c>
      <c r="B749" s="245" t="s">
        <v>111</v>
      </c>
      <c r="C749" s="247">
        <v>0</v>
      </c>
    </row>
    <row r="750" s="101" customFormat="1" ht="16.95" customHeight="1" spans="1:3">
      <c r="A750" s="245" t="s">
        <v>1878</v>
      </c>
      <c r="B750" s="245" t="s">
        <v>112</v>
      </c>
      <c r="C750" s="247">
        <v>0</v>
      </c>
    </row>
    <row r="751" s="101" customFormat="1" ht="16.95" customHeight="1" spans="1:3">
      <c r="A751" s="245" t="s">
        <v>1879</v>
      </c>
      <c r="B751" s="245" t="s">
        <v>113</v>
      </c>
      <c r="C751" s="247">
        <v>0</v>
      </c>
    </row>
    <row r="752" s="101" customFormat="1" ht="16.95" customHeight="1" spans="1:3">
      <c r="A752" s="245" t="s">
        <v>1880</v>
      </c>
      <c r="B752" s="245" t="s">
        <v>655</v>
      </c>
      <c r="C752" s="247">
        <v>0</v>
      </c>
    </row>
    <row r="753" s="101" customFormat="1" ht="16.95" customHeight="1" spans="1:3">
      <c r="A753" s="245" t="s">
        <v>1881</v>
      </c>
      <c r="B753" s="245" t="s">
        <v>656</v>
      </c>
      <c r="C753" s="247">
        <v>0</v>
      </c>
    </row>
    <row r="754" s="101" customFormat="1" ht="16.95" customHeight="1" spans="1:3">
      <c r="A754" s="245" t="s">
        <v>1882</v>
      </c>
      <c r="B754" s="245" t="s">
        <v>657</v>
      </c>
      <c r="C754" s="247">
        <v>0</v>
      </c>
    </row>
    <row r="755" s="101" customFormat="1" ht="16.95" customHeight="1" spans="1:3">
      <c r="A755" s="245" t="s">
        <v>1883</v>
      </c>
      <c r="B755" s="245" t="s">
        <v>658</v>
      </c>
      <c r="C755" s="247">
        <v>0</v>
      </c>
    </row>
    <row r="756" s="101" customFormat="1" ht="16.95" customHeight="1" spans="1:3">
      <c r="A756" s="245" t="s">
        <v>1884</v>
      </c>
      <c r="B756" s="245" t="s">
        <v>659</v>
      </c>
      <c r="C756" s="247">
        <v>0</v>
      </c>
    </row>
    <row r="757" s="101" customFormat="1" ht="16.95" customHeight="1" spans="1:3">
      <c r="A757" s="245" t="s">
        <v>1885</v>
      </c>
      <c r="B757" s="245" t="s">
        <v>660</v>
      </c>
      <c r="C757" s="247">
        <v>0</v>
      </c>
    </row>
    <row r="758" s="101" customFormat="1" ht="16.95" customHeight="1" spans="1:3">
      <c r="A758" s="245" t="s">
        <v>1886</v>
      </c>
      <c r="B758" s="246" t="s">
        <v>661</v>
      </c>
      <c r="C758" s="247">
        <v>0</v>
      </c>
    </row>
    <row r="759" s="101" customFormat="1" ht="16.95" customHeight="1" spans="1:3">
      <c r="A759" s="245" t="s">
        <v>1887</v>
      </c>
      <c r="B759" s="245" t="s">
        <v>662</v>
      </c>
      <c r="C759" s="247">
        <v>0</v>
      </c>
    </row>
    <row r="760" s="101" customFormat="1" ht="16.95" customHeight="1" spans="1:3">
      <c r="A760" s="245" t="s">
        <v>1888</v>
      </c>
      <c r="B760" s="245" t="s">
        <v>663</v>
      </c>
      <c r="C760" s="247">
        <v>0</v>
      </c>
    </row>
    <row r="761" s="101" customFormat="1" ht="16.95" customHeight="1" spans="1:3">
      <c r="A761" s="245" t="s">
        <v>1889</v>
      </c>
      <c r="B761" s="245" t="s">
        <v>664</v>
      </c>
      <c r="C761" s="247">
        <v>0</v>
      </c>
    </row>
    <row r="762" s="101" customFormat="1" ht="16.95" customHeight="1" spans="1:3">
      <c r="A762" s="245" t="s">
        <v>1890</v>
      </c>
      <c r="B762" s="246" t="s">
        <v>665</v>
      </c>
      <c r="C762" s="247">
        <v>18.67607784</v>
      </c>
    </row>
    <row r="763" s="101" customFormat="1" ht="16.95" customHeight="1" spans="1:3">
      <c r="A763" s="245" t="s">
        <v>1891</v>
      </c>
      <c r="B763" s="245" t="s">
        <v>666</v>
      </c>
      <c r="C763" s="247">
        <v>0</v>
      </c>
    </row>
    <row r="764" s="101" customFormat="1" ht="16.95" customHeight="1" spans="1:3">
      <c r="A764" s="245" t="s">
        <v>1892</v>
      </c>
      <c r="B764" s="245" t="s">
        <v>667</v>
      </c>
      <c r="C764" s="247">
        <v>18.67607784</v>
      </c>
    </row>
    <row r="765" s="101" customFormat="1" ht="16.95" customHeight="1" spans="1:3">
      <c r="A765" s="245" t="s">
        <v>1893</v>
      </c>
      <c r="B765" s="245" t="s">
        <v>668</v>
      </c>
      <c r="C765" s="247">
        <v>0</v>
      </c>
    </row>
    <row r="766" s="101" customFormat="1" ht="16.95" customHeight="1" spans="1:3">
      <c r="A766" s="245" t="s">
        <v>1894</v>
      </c>
      <c r="B766" s="245" t="s">
        <v>669</v>
      </c>
      <c r="C766" s="247">
        <v>0</v>
      </c>
    </row>
    <row r="767" s="101" customFormat="1" ht="16.95" customHeight="1" spans="1:3">
      <c r="A767" s="245" t="s">
        <v>1895</v>
      </c>
      <c r="B767" s="245" t="s">
        <v>670</v>
      </c>
      <c r="C767" s="247">
        <v>0</v>
      </c>
    </row>
    <row r="768" s="101" customFormat="1" ht="16.95" customHeight="1" spans="1:3">
      <c r="A768" s="245" t="s">
        <v>1896</v>
      </c>
      <c r="B768" s="245" t="s">
        <v>671</v>
      </c>
      <c r="C768" s="247">
        <v>0</v>
      </c>
    </row>
    <row r="769" s="101" customFormat="1" ht="16.95" customHeight="1" spans="1:3">
      <c r="A769" s="245" t="s">
        <v>1897</v>
      </c>
      <c r="B769" s="245" t="s">
        <v>672</v>
      </c>
      <c r="C769" s="247">
        <v>0</v>
      </c>
    </row>
    <row r="770" s="101" customFormat="1" ht="16.95" customHeight="1" spans="1:3">
      <c r="A770" s="245" t="s">
        <v>1898</v>
      </c>
      <c r="B770" s="245" t="s">
        <v>673</v>
      </c>
      <c r="C770" s="247">
        <v>0</v>
      </c>
    </row>
    <row r="771" s="101" customFormat="1" ht="16.95" customHeight="1" spans="1:3">
      <c r="A771" s="245" t="s">
        <v>1899</v>
      </c>
      <c r="B771" s="246" t="s">
        <v>674</v>
      </c>
      <c r="C771" s="247">
        <v>105.6087735</v>
      </c>
    </row>
    <row r="772" s="101" customFormat="1" ht="16.95" customHeight="1" spans="1:3">
      <c r="A772" s="245" t="s">
        <v>1900</v>
      </c>
      <c r="B772" s="245" t="s">
        <v>675</v>
      </c>
      <c r="C772" s="247">
        <v>0</v>
      </c>
    </row>
    <row r="773" s="101" customFormat="1" ht="16.95" customHeight="1" spans="1:3">
      <c r="A773" s="245" t="s">
        <v>1901</v>
      </c>
      <c r="B773" s="245" t="s">
        <v>676</v>
      </c>
      <c r="C773" s="247">
        <v>0</v>
      </c>
    </row>
    <row r="774" s="101" customFormat="1" ht="16.95" customHeight="1" spans="1:3">
      <c r="A774" s="245" t="s">
        <v>1902</v>
      </c>
      <c r="B774" s="245" t="s">
        <v>677</v>
      </c>
      <c r="C774" s="247">
        <v>0</v>
      </c>
    </row>
    <row r="775" s="101" customFormat="1" ht="16.95" customHeight="1" spans="1:3">
      <c r="A775" s="245" t="s">
        <v>1903</v>
      </c>
      <c r="B775" s="245" t="s">
        <v>680</v>
      </c>
      <c r="C775" s="247">
        <v>105.6087735</v>
      </c>
    </row>
    <row r="776" s="101" customFormat="1" ht="16.95" customHeight="1" spans="1:3">
      <c r="A776" s="245" t="s">
        <v>1904</v>
      </c>
      <c r="B776" s="246" t="s">
        <v>681</v>
      </c>
      <c r="C776" s="247">
        <v>0</v>
      </c>
    </row>
    <row r="777" s="101" customFormat="1" ht="16.95" customHeight="1" spans="1:3">
      <c r="A777" s="245" t="s">
        <v>1905</v>
      </c>
      <c r="B777" s="245" t="s">
        <v>682</v>
      </c>
      <c r="C777" s="247">
        <v>0</v>
      </c>
    </row>
    <row r="778" s="101" customFormat="1" ht="16.95" customHeight="1" spans="1:3">
      <c r="A778" s="245" t="s">
        <v>1906</v>
      </c>
      <c r="B778" s="245" t="s">
        <v>683</v>
      </c>
      <c r="C778" s="247">
        <v>0</v>
      </c>
    </row>
    <row r="779" s="101" customFormat="1" ht="16.95" customHeight="1" spans="1:3">
      <c r="A779" s="245" t="s">
        <v>1907</v>
      </c>
      <c r="B779" s="245" t="s">
        <v>684</v>
      </c>
      <c r="C779" s="247">
        <v>0</v>
      </c>
    </row>
    <row r="780" s="101" customFormat="1" ht="16.95" customHeight="1" spans="1:3">
      <c r="A780" s="245" t="s">
        <v>1908</v>
      </c>
      <c r="B780" s="245" t="s">
        <v>685</v>
      </c>
      <c r="C780" s="247">
        <v>0</v>
      </c>
    </row>
    <row r="781" s="101" customFormat="1" ht="16.95" customHeight="1" spans="1:3">
      <c r="A781" s="245" t="s">
        <v>1909</v>
      </c>
      <c r="B781" s="245" t="s">
        <v>686</v>
      </c>
      <c r="C781" s="247">
        <v>0</v>
      </c>
    </row>
    <row r="782" s="101" customFormat="1" ht="16.95" customHeight="1" spans="1:3">
      <c r="A782" s="245" t="s">
        <v>1910</v>
      </c>
      <c r="B782" s="245" t="s">
        <v>687</v>
      </c>
      <c r="C782" s="247">
        <v>0</v>
      </c>
    </row>
    <row r="783" s="101" customFormat="1" ht="16.95" customHeight="1" spans="1:3">
      <c r="A783" s="245" t="s">
        <v>1911</v>
      </c>
      <c r="B783" s="246" t="s">
        <v>688</v>
      </c>
      <c r="C783" s="247">
        <v>0</v>
      </c>
    </row>
    <row r="784" s="101" customFormat="1" ht="16.95" customHeight="1" spans="1:3">
      <c r="A784" s="245" t="s">
        <v>1912</v>
      </c>
      <c r="B784" s="245" t="s">
        <v>689</v>
      </c>
      <c r="C784" s="247">
        <v>0</v>
      </c>
    </row>
    <row r="785" s="101" customFormat="1" ht="16.95" customHeight="1" spans="1:3">
      <c r="A785" s="245" t="s">
        <v>1913</v>
      </c>
      <c r="B785" s="245" t="s">
        <v>690</v>
      </c>
      <c r="C785" s="247">
        <v>0</v>
      </c>
    </row>
    <row r="786" s="101" customFormat="1" ht="16.95" customHeight="1" spans="1:3">
      <c r="A786" s="245" t="s">
        <v>1914</v>
      </c>
      <c r="B786" s="245" t="s">
        <v>691</v>
      </c>
      <c r="C786" s="247">
        <v>0</v>
      </c>
    </row>
    <row r="787" s="101" customFormat="1" ht="16.95" customHeight="1" spans="1:3">
      <c r="A787" s="245" t="s">
        <v>1915</v>
      </c>
      <c r="B787" s="245" t="s">
        <v>692</v>
      </c>
      <c r="C787" s="247">
        <v>0</v>
      </c>
    </row>
    <row r="788" s="101" customFormat="1" ht="16.95" customHeight="1" spans="1:3">
      <c r="A788" s="245" t="s">
        <v>1916</v>
      </c>
      <c r="B788" s="245" t="s">
        <v>693</v>
      </c>
      <c r="C788" s="247">
        <v>0</v>
      </c>
    </row>
    <row r="789" s="101" customFormat="1" ht="16.95" customHeight="1" spans="1:3">
      <c r="A789" s="245" t="s">
        <v>1917</v>
      </c>
      <c r="B789" s="246" t="s">
        <v>694</v>
      </c>
      <c r="C789" s="247">
        <v>0</v>
      </c>
    </row>
    <row r="790" s="101" customFormat="1" ht="16.95" customHeight="1" spans="1:3">
      <c r="A790" s="245" t="s">
        <v>1918</v>
      </c>
      <c r="B790" s="245" t="s">
        <v>695</v>
      </c>
      <c r="C790" s="247">
        <v>0</v>
      </c>
    </row>
    <row r="791" s="101" customFormat="1" ht="16.95" customHeight="1" spans="1:3">
      <c r="A791" s="245" t="s">
        <v>1919</v>
      </c>
      <c r="B791" s="245" t="s">
        <v>696</v>
      </c>
      <c r="C791" s="247">
        <v>0</v>
      </c>
    </row>
    <row r="792" s="101" customFormat="1" ht="16.95" customHeight="1" spans="1:3">
      <c r="A792" s="245" t="s">
        <v>1920</v>
      </c>
      <c r="B792" s="246" t="s">
        <v>697</v>
      </c>
      <c r="C792" s="247">
        <v>0</v>
      </c>
    </row>
    <row r="793" s="101" customFormat="1" ht="16.95" customHeight="1" spans="1:3">
      <c r="A793" s="245" t="s">
        <v>1921</v>
      </c>
      <c r="B793" s="245" t="s">
        <v>698</v>
      </c>
      <c r="C793" s="247">
        <v>0</v>
      </c>
    </row>
    <row r="794" s="101" customFormat="1" ht="16.95" customHeight="1" spans="1:3">
      <c r="A794" s="245" t="s">
        <v>1922</v>
      </c>
      <c r="B794" s="245" t="s">
        <v>699</v>
      </c>
      <c r="C794" s="247">
        <v>0</v>
      </c>
    </row>
    <row r="795" s="101" customFormat="1" ht="16.95" customHeight="1" spans="1:3">
      <c r="A795" s="245" t="s">
        <v>1923</v>
      </c>
      <c r="B795" s="246" t="s">
        <v>700</v>
      </c>
      <c r="C795" s="247">
        <v>0</v>
      </c>
    </row>
    <row r="796" s="101" customFormat="1" ht="16.95" customHeight="1" spans="1:3">
      <c r="A796" s="245" t="s">
        <v>1924</v>
      </c>
      <c r="B796" s="245" t="s">
        <v>701</v>
      </c>
      <c r="C796" s="247">
        <v>0</v>
      </c>
    </row>
    <row r="797" s="101" customFormat="1" ht="16.95" customHeight="1" spans="1:3">
      <c r="A797" s="245" t="s">
        <v>1925</v>
      </c>
      <c r="B797" s="246" t="s">
        <v>702</v>
      </c>
      <c r="C797" s="247">
        <v>0</v>
      </c>
    </row>
    <row r="798" s="101" customFormat="1" ht="16.95" customHeight="1" spans="1:3">
      <c r="A798" s="245" t="s">
        <v>1926</v>
      </c>
      <c r="B798" s="245" t="s">
        <v>703</v>
      </c>
      <c r="C798" s="247">
        <v>0</v>
      </c>
    </row>
    <row r="799" s="101" customFormat="1" ht="16.95" customHeight="1" spans="1:3">
      <c r="A799" s="245" t="s">
        <v>1927</v>
      </c>
      <c r="B799" s="246" t="s">
        <v>704</v>
      </c>
      <c r="C799" s="247">
        <v>0</v>
      </c>
    </row>
    <row r="800" s="101" customFormat="1" ht="16.95" customHeight="1" spans="1:3">
      <c r="A800" s="245" t="s">
        <v>1928</v>
      </c>
      <c r="B800" s="245" t="s">
        <v>705</v>
      </c>
      <c r="C800" s="247">
        <v>0</v>
      </c>
    </row>
    <row r="801" s="101" customFormat="1" ht="16.95" customHeight="1" spans="1:3">
      <c r="A801" s="245" t="s">
        <v>1929</v>
      </c>
      <c r="B801" s="245" t="s">
        <v>706</v>
      </c>
      <c r="C801" s="247">
        <v>0</v>
      </c>
    </row>
    <row r="802" s="101" customFormat="1" ht="16.95" customHeight="1" spans="1:3">
      <c r="A802" s="245" t="s">
        <v>1930</v>
      </c>
      <c r="B802" s="245" t="s">
        <v>707</v>
      </c>
      <c r="C802" s="247">
        <v>0</v>
      </c>
    </row>
    <row r="803" s="101" customFormat="1" ht="16.95" customHeight="1" spans="1:3">
      <c r="A803" s="245" t="s">
        <v>1931</v>
      </c>
      <c r="B803" s="245" t="s">
        <v>708</v>
      </c>
      <c r="C803" s="247">
        <v>0</v>
      </c>
    </row>
    <row r="804" s="101" customFormat="1" ht="16.95" customHeight="1" spans="1:3">
      <c r="A804" s="245" t="s">
        <v>1932</v>
      </c>
      <c r="B804" s="245" t="s">
        <v>709</v>
      </c>
      <c r="C804" s="247">
        <v>0</v>
      </c>
    </row>
    <row r="805" s="101" customFormat="1" ht="16.95" customHeight="1" spans="1:3">
      <c r="A805" s="245" t="s">
        <v>1933</v>
      </c>
      <c r="B805" s="246" t="s">
        <v>710</v>
      </c>
      <c r="C805" s="247">
        <v>0</v>
      </c>
    </row>
    <row r="806" s="101" customFormat="1" ht="16.95" customHeight="1" spans="1:3">
      <c r="A806" s="245" t="s">
        <v>1934</v>
      </c>
      <c r="B806" s="245" t="s">
        <v>711</v>
      </c>
      <c r="C806" s="247">
        <v>0</v>
      </c>
    </row>
    <row r="807" s="101" customFormat="1" ht="16.95" customHeight="1" spans="1:3">
      <c r="A807" s="245" t="s">
        <v>1935</v>
      </c>
      <c r="B807" s="246" t="s">
        <v>712</v>
      </c>
      <c r="C807" s="247">
        <v>0</v>
      </c>
    </row>
    <row r="808" s="101" customFormat="1" ht="16.95" customHeight="1" spans="1:3">
      <c r="A808" s="245" t="s">
        <v>1936</v>
      </c>
      <c r="B808" s="245" t="s">
        <v>713</v>
      </c>
      <c r="C808" s="247">
        <v>0</v>
      </c>
    </row>
    <row r="809" s="101" customFormat="1" ht="16.95" customHeight="1" spans="1:3">
      <c r="A809" s="245" t="s">
        <v>1937</v>
      </c>
      <c r="B809" s="246" t="s">
        <v>714</v>
      </c>
      <c r="C809" s="247">
        <v>259.786466097</v>
      </c>
    </row>
    <row r="810" s="101" customFormat="1" ht="16.95" customHeight="1" spans="1:3">
      <c r="A810" s="245" t="s">
        <v>1938</v>
      </c>
      <c r="B810" s="245" t="s">
        <v>111</v>
      </c>
      <c r="C810" s="247">
        <v>97.482456297</v>
      </c>
    </row>
    <row r="811" s="101" customFormat="1" ht="16.95" customHeight="1" spans="1:3">
      <c r="A811" s="245" t="s">
        <v>1939</v>
      </c>
      <c r="B811" s="245" t="s">
        <v>112</v>
      </c>
      <c r="C811" s="247">
        <v>162.3040098</v>
      </c>
    </row>
    <row r="812" s="101" customFormat="1" ht="16.95" customHeight="1" spans="1:3">
      <c r="A812" s="245" t="s">
        <v>1940</v>
      </c>
      <c r="B812" s="245" t="s">
        <v>113</v>
      </c>
      <c r="C812" s="247">
        <v>0</v>
      </c>
    </row>
    <row r="813" s="101" customFormat="1" ht="16.95" customHeight="1" spans="1:3">
      <c r="A813" s="245" t="s">
        <v>1941</v>
      </c>
      <c r="B813" s="245" t="s">
        <v>1942</v>
      </c>
      <c r="C813" s="247">
        <v>0</v>
      </c>
    </row>
    <row r="814" s="101" customFormat="1" ht="16.95" customHeight="1" spans="1:3">
      <c r="A814" s="245" t="s">
        <v>1943</v>
      </c>
      <c r="B814" s="245" t="s">
        <v>1944</v>
      </c>
      <c r="C814" s="247">
        <v>0</v>
      </c>
    </row>
    <row r="815" s="101" customFormat="1" ht="16.95" customHeight="1" spans="1:3">
      <c r="A815" s="245" t="s">
        <v>1945</v>
      </c>
      <c r="B815" s="245" t="s">
        <v>715</v>
      </c>
      <c r="C815" s="247">
        <v>0</v>
      </c>
    </row>
    <row r="816" s="101" customFormat="1" ht="16.95" customHeight="1" spans="1:3">
      <c r="A816" s="245" t="s">
        <v>1946</v>
      </c>
      <c r="B816" s="245" t="s">
        <v>716</v>
      </c>
      <c r="C816" s="247">
        <v>0</v>
      </c>
    </row>
    <row r="817" s="101" customFormat="1" ht="16.95" customHeight="1" spans="1:3">
      <c r="A817" s="245" t="s">
        <v>1947</v>
      </c>
      <c r="B817" s="245" t="s">
        <v>717</v>
      </c>
      <c r="C817" s="247">
        <v>0</v>
      </c>
    </row>
    <row r="818" s="101" customFormat="1" ht="16.95" customHeight="1" spans="1:3">
      <c r="A818" s="245" t="s">
        <v>1948</v>
      </c>
      <c r="B818" s="245" t="s">
        <v>1949</v>
      </c>
      <c r="C818" s="247">
        <v>0</v>
      </c>
    </row>
    <row r="819" s="101" customFormat="1" ht="16.95" customHeight="1" spans="1:3">
      <c r="A819" s="245" t="s">
        <v>1950</v>
      </c>
      <c r="B819" s="245" t="s">
        <v>1951</v>
      </c>
      <c r="C819" s="247">
        <v>0</v>
      </c>
    </row>
    <row r="820" s="101" customFormat="1" ht="16.95" customHeight="1" spans="1:3">
      <c r="A820" s="245" t="s">
        <v>1952</v>
      </c>
      <c r="B820" s="245" t="s">
        <v>152</v>
      </c>
      <c r="C820" s="247">
        <v>0</v>
      </c>
    </row>
    <row r="821" s="101" customFormat="1" ht="16.95" customHeight="1" spans="1:3">
      <c r="A821" s="245" t="s">
        <v>1953</v>
      </c>
      <c r="B821" s="245" t="s">
        <v>718</v>
      </c>
      <c r="C821" s="247">
        <v>0</v>
      </c>
    </row>
    <row r="822" s="101" customFormat="1" ht="16.95" customHeight="1" spans="1:3">
      <c r="A822" s="245" t="s">
        <v>1954</v>
      </c>
      <c r="B822" s="245" t="s">
        <v>120</v>
      </c>
      <c r="C822" s="247">
        <v>0</v>
      </c>
    </row>
    <row r="823" s="101" customFormat="1" ht="16.95" customHeight="1" spans="1:3">
      <c r="A823" s="245" t="s">
        <v>1955</v>
      </c>
      <c r="B823" s="245" t="s">
        <v>719</v>
      </c>
      <c r="C823" s="247">
        <v>0</v>
      </c>
    </row>
    <row r="824" s="101" customFormat="1" ht="16.95" customHeight="1" spans="1:3">
      <c r="A824" s="245" t="s">
        <v>1956</v>
      </c>
      <c r="B824" s="246" t="s">
        <v>720</v>
      </c>
      <c r="C824" s="247">
        <v>0</v>
      </c>
    </row>
    <row r="825" s="101" customFormat="1" ht="16.95" customHeight="1" spans="1:3">
      <c r="A825" s="245" t="s">
        <v>1957</v>
      </c>
      <c r="B825" s="245" t="s">
        <v>721</v>
      </c>
      <c r="C825" s="247">
        <v>0</v>
      </c>
    </row>
    <row r="826" s="101" customFormat="1" ht="16.95" customHeight="1" spans="1:3">
      <c r="A826" s="245" t="s">
        <v>1958</v>
      </c>
      <c r="B826" s="246" t="s">
        <v>722</v>
      </c>
      <c r="C826" s="247">
        <v>9185.639901483</v>
      </c>
    </row>
    <row r="827" s="101" customFormat="1" ht="16.95" customHeight="1" spans="1:3">
      <c r="A827" s="245" t="s">
        <v>1959</v>
      </c>
      <c r="B827" s="246" t="s">
        <v>723</v>
      </c>
      <c r="C827" s="247">
        <v>6950.902670658</v>
      </c>
    </row>
    <row r="828" s="101" customFormat="1" ht="16.95" customHeight="1" spans="1:3">
      <c r="A828" s="245" t="s">
        <v>1960</v>
      </c>
      <c r="B828" s="245" t="s">
        <v>111</v>
      </c>
      <c r="C828" s="247">
        <v>5966.573318073</v>
      </c>
    </row>
    <row r="829" s="101" customFormat="1" ht="16.95" customHeight="1" spans="1:3">
      <c r="A829" s="245" t="s">
        <v>1961</v>
      </c>
      <c r="B829" s="245" t="s">
        <v>112</v>
      </c>
      <c r="C829" s="247">
        <v>0</v>
      </c>
    </row>
    <row r="830" s="101" customFormat="1" ht="16.95" customHeight="1" spans="1:3">
      <c r="A830" s="245" t="s">
        <v>1962</v>
      </c>
      <c r="B830" s="245" t="s">
        <v>113</v>
      </c>
      <c r="C830" s="247">
        <v>0</v>
      </c>
    </row>
    <row r="831" s="101" customFormat="1" ht="16.95" customHeight="1" spans="1:3">
      <c r="A831" s="245" t="s">
        <v>1963</v>
      </c>
      <c r="B831" s="245" t="s">
        <v>724</v>
      </c>
      <c r="C831" s="247">
        <v>984.329352585</v>
      </c>
    </row>
    <row r="832" s="101" customFormat="1" ht="16.95" customHeight="1" spans="1:3">
      <c r="A832" s="245" t="s">
        <v>1964</v>
      </c>
      <c r="B832" s="245" t="s">
        <v>725</v>
      </c>
      <c r="C832" s="247">
        <v>0</v>
      </c>
    </row>
    <row r="833" s="101" customFormat="1" ht="16.95" customHeight="1" spans="1:3">
      <c r="A833" s="245" t="s">
        <v>1965</v>
      </c>
      <c r="B833" s="245" t="s">
        <v>726</v>
      </c>
      <c r="C833" s="247">
        <v>0</v>
      </c>
    </row>
    <row r="834" s="101" customFormat="1" ht="16.95" customHeight="1" spans="1:3">
      <c r="A834" s="245" t="s">
        <v>1966</v>
      </c>
      <c r="B834" s="245" t="s">
        <v>727</v>
      </c>
      <c r="C834" s="247">
        <v>0</v>
      </c>
    </row>
    <row r="835" s="101" customFormat="1" ht="16.95" customHeight="1" spans="1:3">
      <c r="A835" s="245" t="s">
        <v>1967</v>
      </c>
      <c r="B835" s="245" t="s">
        <v>728</v>
      </c>
      <c r="C835" s="247">
        <v>0</v>
      </c>
    </row>
    <row r="836" s="101" customFormat="1" ht="16.95" customHeight="1" spans="1:3">
      <c r="A836" s="245" t="s">
        <v>1968</v>
      </c>
      <c r="B836" s="245" t="s">
        <v>729</v>
      </c>
      <c r="C836" s="247">
        <v>0</v>
      </c>
    </row>
    <row r="837" s="101" customFormat="1" ht="16.95" customHeight="1" spans="1:3">
      <c r="A837" s="245" t="s">
        <v>1969</v>
      </c>
      <c r="B837" s="245" t="s">
        <v>730</v>
      </c>
      <c r="C837" s="247">
        <v>0</v>
      </c>
    </row>
    <row r="838" s="101" customFormat="1" ht="16.95" customHeight="1" spans="1:3">
      <c r="A838" s="245" t="s">
        <v>1970</v>
      </c>
      <c r="B838" s="246" t="s">
        <v>731</v>
      </c>
      <c r="C838" s="247">
        <v>0</v>
      </c>
    </row>
    <row r="839" s="101" customFormat="1" ht="16.95" customHeight="1" spans="1:3">
      <c r="A839" s="245" t="s">
        <v>1971</v>
      </c>
      <c r="B839" s="245" t="s">
        <v>732</v>
      </c>
      <c r="C839" s="247">
        <v>0</v>
      </c>
    </row>
    <row r="840" s="101" customFormat="1" ht="16.95" customHeight="1" spans="1:3">
      <c r="A840" s="245" t="s">
        <v>1972</v>
      </c>
      <c r="B840" s="246" t="s">
        <v>733</v>
      </c>
      <c r="C840" s="247">
        <v>520.540086225</v>
      </c>
    </row>
    <row r="841" s="101" customFormat="1" ht="16.95" customHeight="1" spans="1:3">
      <c r="A841" s="245" t="s">
        <v>1973</v>
      </c>
      <c r="B841" s="245" t="s">
        <v>734</v>
      </c>
      <c r="C841" s="247">
        <v>176.900253969</v>
      </c>
    </row>
    <row r="842" s="101" customFormat="1" ht="16.95" customHeight="1" spans="1:3">
      <c r="A842" s="245" t="s">
        <v>1974</v>
      </c>
      <c r="B842" s="245" t="s">
        <v>735</v>
      </c>
      <c r="C842" s="247">
        <v>343.639832256</v>
      </c>
    </row>
    <row r="843" s="101" customFormat="1" ht="16.95" customHeight="1" spans="1:3">
      <c r="A843" s="245" t="s">
        <v>1975</v>
      </c>
      <c r="B843" s="246" t="s">
        <v>736</v>
      </c>
      <c r="C843" s="247">
        <v>1656.390237</v>
      </c>
    </row>
    <row r="844" s="101" customFormat="1" ht="16.95" customHeight="1" spans="1:3">
      <c r="A844" s="245" t="s">
        <v>1976</v>
      </c>
      <c r="B844" s="245" t="s">
        <v>737</v>
      </c>
      <c r="C844" s="247">
        <v>1656.390237</v>
      </c>
    </row>
    <row r="845" s="101" customFormat="1" ht="16.95" customHeight="1" spans="1:3">
      <c r="A845" s="245" t="s">
        <v>1977</v>
      </c>
      <c r="B845" s="246" t="s">
        <v>738</v>
      </c>
      <c r="C845" s="247">
        <v>0</v>
      </c>
    </row>
    <row r="846" s="101" customFormat="1" ht="16.95" customHeight="1" spans="1:3">
      <c r="A846" s="245" t="s">
        <v>1978</v>
      </c>
      <c r="B846" s="245" t="s">
        <v>739</v>
      </c>
      <c r="C846" s="247">
        <v>0</v>
      </c>
    </row>
    <row r="847" s="101" customFormat="1" ht="16.95" customHeight="1" spans="1:3">
      <c r="A847" s="245" t="s">
        <v>1979</v>
      </c>
      <c r="B847" s="246" t="s">
        <v>740</v>
      </c>
      <c r="C847" s="247">
        <v>57.8069076</v>
      </c>
    </row>
    <row r="848" s="101" customFormat="1" ht="16.95" customHeight="1" spans="1:3">
      <c r="A848" s="245" t="s">
        <v>1980</v>
      </c>
      <c r="B848" s="245" t="s">
        <v>741</v>
      </c>
      <c r="C848" s="247">
        <v>57.8069076</v>
      </c>
    </row>
    <row r="849" s="101" customFormat="1" ht="16.95" customHeight="1" spans="1:3">
      <c r="A849" s="245" t="s">
        <v>1981</v>
      </c>
      <c r="B849" s="246" t="s">
        <v>742</v>
      </c>
      <c r="C849" s="247">
        <v>18375.9755025372</v>
      </c>
    </row>
    <row r="850" s="101" customFormat="1" ht="16.95" customHeight="1" spans="1:3">
      <c r="A850" s="245" t="s">
        <v>1982</v>
      </c>
      <c r="B850" s="246" t="s">
        <v>743</v>
      </c>
      <c r="C850" s="247">
        <v>10309.9420107936</v>
      </c>
    </row>
    <row r="851" s="101" customFormat="1" ht="16.95" customHeight="1" spans="1:3">
      <c r="A851" s="245" t="s">
        <v>1983</v>
      </c>
      <c r="B851" s="245" t="s">
        <v>111</v>
      </c>
      <c r="C851" s="247">
        <v>2658.684197793</v>
      </c>
    </row>
    <row r="852" s="101" customFormat="1" ht="16.95" customHeight="1" spans="1:3">
      <c r="A852" s="245" t="s">
        <v>1984</v>
      </c>
      <c r="B852" s="245" t="s">
        <v>112</v>
      </c>
      <c r="C852" s="247">
        <v>0</v>
      </c>
    </row>
    <row r="853" s="101" customFormat="1" ht="16.95" customHeight="1" spans="1:3">
      <c r="A853" s="245" t="s">
        <v>1985</v>
      </c>
      <c r="B853" s="245" t="s">
        <v>113</v>
      </c>
      <c r="C853" s="247">
        <v>0</v>
      </c>
    </row>
    <row r="854" s="101" customFormat="1" ht="16.95" customHeight="1" spans="1:3">
      <c r="A854" s="245" t="s">
        <v>1986</v>
      </c>
      <c r="B854" s="245" t="s">
        <v>120</v>
      </c>
      <c r="C854" s="247">
        <v>6439.211487981</v>
      </c>
    </row>
    <row r="855" s="101" customFormat="1" ht="16.95" customHeight="1" spans="1:3">
      <c r="A855" s="245" t="s">
        <v>1987</v>
      </c>
      <c r="B855" s="245" t="s">
        <v>744</v>
      </c>
      <c r="C855" s="247">
        <v>0</v>
      </c>
    </row>
    <row r="856" s="101" customFormat="1" ht="16.95" customHeight="1" spans="1:3">
      <c r="A856" s="245" t="s">
        <v>1988</v>
      </c>
      <c r="B856" s="245" t="s">
        <v>745</v>
      </c>
      <c r="C856" s="247">
        <v>89.634056919</v>
      </c>
    </row>
    <row r="857" s="101" customFormat="1" ht="16.95" customHeight="1" spans="1:3">
      <c r="A857" s="245" t="s">
        <v>1989</v>
      </c>
      <c r="B857" s="245" t="s">
        <v>746</v>
      </c>
      <c r="C857" s="247">
        <v>327.9430335</v>
      </c>
    </row>
    <row r="858" s="101" customFormat="1" ht="16.95" customHeight="1" spans="1:3">
      <c r="A858" s="245" t="s">
        <v>1990</v>
      </c>
      <c r="B858" s="245" t="s">
        <v>747</v>
      </c>
      <c r="C858" s="247">
        <v>200.178650991</v>
      </c>
    </row>
    <row r="859" s="101" customFormat="1" ht="16.95" customHeight="1" spans="1:3">
      <c r="A859" s="245" t="s">
        <v>1991</v>
      </c>
      <c r="B859" s="245" t="s">
        <v>748</v>
      </c>
      <c r="C859" s="247">
        <v>0</v>
      </c>
    </row>
    <row r="860" s="101" customFormat="1" ht="16.95" customHeight="1" spans="1:3">
      <c r="A860" s="245" t="s">
        <v>1992</v>
      </c>
      <c r="B860" s="245" t="s">
        <v>749</v>
      </c>
      <c r="C860" s="247">
        <v>0</v>
      </c>
    </row>
    <row r="861" s="101" customFormat="1" ht="16.95" customHeight="1" spans="1:3">
      <c r="A861" s="245" t="s">
        <v>1993</v>
      </c>
      <c r="B861" s="245" t="s">
        <v>750</v>
      </c>
      <c r="C861" s="247">
        <v>0</v>
      </c>
    </row>
    <row r="862" s="101" customFormat="1" ht="16.95" customHeight="1" spans="1:3">
      <c r="A862" s="245" t="s">
        <v>1994</v>
      </c>
      <c r="B862" s="245" t="s">
        <v>751</v>
      </c>
      <c r="C862" s="247">
        <v>0</v>
      </c>
    </row>
    <row r="863" s="101" customFormat="1" ht="16.95" customHeight="1" spans="1:3">
      <c r="A863" s="245" t="s">
        <v>1995</v>
      </c>
      <c r="B863" s="245" t="s">
        <v>752</v>
      </c>
      <c r="C863" s="247">
        <v>0</v>
      </c>
    </row>
    <row r="864" s="101" customFormat="1" ht="16.95" customHeight="1" spans="1:3">
      <c r="A864" s="245" t="s">
        <v>1996</v>
      </c>
      <c r="B864" s="245" t="s">
        <v>753</v>
      </c>
      <c r="C864" s="247">
        <v>0</v>
      </c>
    </row>
    <row r="865" s="101" customFormat="1" ht="16.95" customHeight="1" spans="1:3">
      <c r="A865" s="245" t="s">
        <v>1997</v>
      </c>
      <c r="B865" s="245" t="s">
        <v>754</v>
      </c>
      <c r="C865" s="247">
        <v>0</v>
      </c>
    </row>
    <row r="866" s="101" customFormat="1" ht="16.95" customHeight="1" spans="1:3">
      <c r="A866" s="245" t="s">
        <v>1998</v>
      </c>
      <c r="B866" s="245" t="s">
        <v>755</v>
      </c>
      <c r="C866" s="247">
        <v>91.957449936</v>
      </c>
    </row>
    <row r="867" s="101" customFormat="1" ht="16.95" customHeight="1" spans="1:3">
      <c r="A867" s="245" t="s">
        <v>1999</v>
      </c>
      <c r="B867" s="245" t="s">
        <v>756</v>
      </c>
      <c r="C867" s="247">
        <v>206.6396845866</v>
      </c>
    </row>
    <row r="868" s="101" customFormat="1" ht="16.95" customHeight="1" spans="1:3">
      <c r="A868" s="245" t="s">
        <v>2000</v>
      </c>
      <c r="B868" s="245" t="s">
        <v>757</v>
      </c>
      <c r="C868" s="247">
        <v>0</v>
      </c>
    </row>
    <row r="869" s="101" customFormat="1" ht="16.95" customHeight="1" spans="1:3">
      <c r="A869" s="245" t="s">
        <v>2001</v>
      </c>
      <c r="B869" s="245" t="s">
        <v>758</v>
      </c>
      <c r="C869" s="247">
        <v>160.0806672</v>
      </c>
    </row>
    <row r="870" s="101" customFormat="1" ht="16.95" customHeight="1" spans="1:3">
      <c r="A870" s="245" t="s">
        <v>2002</v>
      </c>
      <c r="B870" s="245" t="s">
        <v>759</v>
      </c>
      <c r="C870" s="247">
        <v>0</v>
      </c>
    </row>
    <row r="871" s="101" customFormat="1" ht="16.95" customHeight="1" spans="1:3">
      <c r="A871" s="245" t="s">
        <v>2003</v>
      </c>
      <c r="B871" s="245" t="s">
        <v>760</v>
      </c>
      <c r="C871" s="247">
        <v>0</v>
      </c>
    </row>
    <row r="872" s="101" customFormat="1" ht="16.95" customHeight="1" spans="1:3">
      <c r="A872" s="245" t="s">
        <v>2004</v>
      </c>
      <c r="B872" s="245" t="s">
        <v>2005</v>
      </c>
      <c r="C872" s="247">
        <v>0</v>
      </c>
    </row>
    <row r="873" s="101" customFormat="1" ht="16.95" customHeight="1" spans="1:3">
      <c r="A873" s="245" t="s">
        <v>2006</v>
      </c>
      <c r="B873" s="245" t="s">
        <v>762</v>
      </c>
      <c r="C873" s="247">
        <v>0</v>
      </c>
    </row>
    <row r="874" s="101" customFormat="1" ht="16.95" customHeight="1" spans="1:3">
      <c r="A874" s="245" t="s">
        <v>2007</v>
      </c>
      <c r="B874" s="245" t="s">
        <v>763</v>
      </c>
      <c r="C874" s="247">
        <v>0</v>
      </c>
    </row>
    <row r="875" s="101" customFormat="1" ht="16.95" customHeight="1" spans="1:3">
      <c r="A875" s="245" t="s">
        <v>2008</v>
      </c>
      <c r="B875" s="245" t="s">
        <v>764</v>
      </c>
      <c r="C875" s="247">
        <v>135.612781887</v>
      </c>
    </row>
    <row r="876" s="101" customFormat="1" ht="16.95" customHeight="1" spans="1:3">
      <c r="A876" s="245" t="s">
        <v>2009</v>
      </c>
      <c r="B876" s="246" t="s">
        <v>765</v>
      </c>
      <c r="C876" s="247">
        <v>3054.3791503428</v>
      </c>
    </row>
    <row r="877" s="101" customFormat="1" ht="16.95" customHeight="1" spans="1:3">
      <c r="A877" s="245" t="s">
        <v>2010</v>
      </c>
      <c r="B877" s="245" t="s">
        <v>111</v>
      </c>
      <c r="C877" s="247">
        <v>2845.2293119608</v>
      </c>
    </row>
    <row r="878" s="101" customFormat="1" ht="16.95" customHeight="1" spans="1:3">
      <c r="A878" s="245" t="s">
        <v>2011</v>
      </c>
      <c r="B878" s="245" t="s">
        <v>112</v>
      </c>
      <c r="C878" s="247">
        <v>0</v>
      </c>
    </row>
    <row r="879" s="101" customFormat="1" ht="16.95" customHeight="1" spans="1:3">
      <c r="A879" s="245" t="s">
        <v>2012</v>
      </c>
      <c r="B879" s="245" t="s">
        <v>113</v>
      </c>
      <c r="C879" s="247">
        <v>0</v>
      </c>
    </row>
    <row r="880" s="101" customFormat="1" ht="16.95" customHeight="1" spans="1:3">
      <c r="A880" s="245" t="s">
        <v>2013</v>
      </c>
      <c r="B880" s="245" t="s">
        <v>766</v>
      </c>
      <c r="C880" s="247">
        <v>209.149838382</v>
      </c>
    </row>
    <row r="881" s="101" customFormat="1" ht="16.95" customHeight="1" spans="1:3">
      <c r="A881" s="245" t="s">
        <v>2014</v>
      </c>
      <c r="B881" s="245" t="s">
        <v>767</v>
      </c>
      <c r="C881" s="247">
        <v>0</v>
      </c>
    </row>
    <row r="882" s="101" customFormat="1" ht="16.95" customHeight="1" spans="1:3">
      <c r="A882" s="245" t="s">
        <v>2015</v>
      </c>
      <c r="B882" s="245" t="s">
        <v>768</v>
      </c>
      <c r="C882" s="247">
        <v>0</v>
      </c>
    </row>
    <row r="883" s="101" customFormat="1" ht="16.95" customHeight="1" spans="1:3">
      <c r="A883" s="245" t="s">
        <v>2016</v>
      </c>
      <c r="B883" s="245" t="s">
        <v>769</v>
      </c>
      <c r="C883" s="247">
        <v>0</v>
      </c>
    </row>
    <row r="884" s="101" customFormat="1" ht="16.95" customHeight="1" spans="1:3">
      <c r="A884" s="245" t="s">
        <v>2017</v>
      </c>
      <c r="B884" s="245" t="s">
        <v>770</v>
      </c>
      <c r="C884" s="247">
        <v>0</v>
      </c>
    </row>
    <row r="885" s="101" customFormat="1" ht="16.95" customHeight="1" spans="1:3">
      <c r="A885" s="245" t="s">
        <v>2018</v>
      </c>
      <c r="B885" s="245" t="s">
        <v>2019</v>
      </c>
      <c r="C885" s="247">
        <v>0</v>
      </c>
    </row>
    <row r="886" s="101" customFormat="1" ht="16.95" customHeight="1" spans="1:3">
      <c r="A886" s="245" t="s">
        <v>2020</v>
      </c>
      <c r="B886" s="245" t="s">
        <v>771</v>
      </c>
      <c r="C886" s="247">
        <v>0</v>
      </c>
    </row>
    <row r="887" s="101" customFormat="1" ht="16.95" customHeight="1" spans="1:3">
      <c r="A887" s="245" t="s">
        <v>2021</v>
      </c>
      <c r="B887" s="245" t="s">
        <v>772</v>
      </c>
      <c r="C887" s="247">
        <v>0</v>
      </c>
    </row>
    <row r="888" s="101" customFormat="1" ht="16.95" customHeight="1" spans="1:3">
      <c r="A888" s="245" t="s">
        <v>2022</v>
      </c>
      <c r="B888" s="245" t="s">
        <v>773</v>
      </c>
      <c r="C888" s="247">
        <v>0</v>
      </c>
    </row>
    <row r="889" s="101" customFormat="1" ht="16.95" customHeight="1" spans="1:3">
      <c r="A889" s="245" t="s">
        <v>2023</v>
      </c>
      <c r="B889" s="245" t="s">
        <v>774</v>
      </c>
      <c r="C889" s="247">
        <v>0</v>
      </c>
    </row>
    <row r="890" s="101" customFormat="1" ht="16.95" customHeight="1" spans="1:3">
      <c r="A890" s="245" t="s">
        <v>2024</v>
      </c>
      <c r="B890" s="245" t="s">
        <v>775</v>
      </c>
      <c r="C890" s="247">
        <v>0</v>
      </c>
    </row>
    <row r="891" s="101" customFormat="1" ht="16.95" customHeight="1" spans="1:3">
      <c r="A891" s="245" t="s">
        <v>2025</v>
      </c>
      <c r="B891" s="245" t="s">
        <v>776</v>
      </c>
      <c r="C891" s="247">
        <v>0</v>
      </c>
    </row>
    <row r="892" s="101" customFormat="1" ht="16.95" customHeight="1" spans="1:3">
      <c r="A892" s="245" t="s">
        <v>2026</v>
      </c>
      <c r="B892" s="245" t="s">
        <v>777</v>
      </c>
      <c r="C892" s="247">
        <v>0</v>
      </c>
    </row>
    <row r="893" s="101" customFormat="1" ht="16.95" customHeight="1" spans="1:3">
      <c r="A893" s="245" t="s">
        <v>2027</v>
      </c>
      <c r="B893" s="245" t="s">
        <v>778</v>
      </c>
      <c r="C893" s="247">
        <v>0</v>
      </c>
    </row>
    <row r="894" s="101" customFormat="1" ht="16.95" customHeight="1" spans="1:3">
      <c r="A894" s="245" t="s">
        <v>2028</v>
      </c>
      <c r="B894" s="245" t="s">
        <v>779</v>
      </c>
      <c r="C894" s="247">
        <v>0</v>
      </c>
    </row>
    <row r="895" s="101" customFormat="1" ht="16.95" customHeight="1" spans="1:3">
      <c r="A895" s="245" t="s">
        <v>2029</v>
      </c>
      <c r="B895" s="245" t="s">
        <v>2030</v>
      </c>
      <c r="C895" s="247">
        <v>0</v>
      </c>
    </row>
    <row r="896" s="101" customFormat="1" ht="16.95" customHeight="1" spans="1:3">
      <c r="A896" s="245" t="s">
        <v>2031</v>
      </c>
      <c r="B896" s="245" t="s">
        <v>780</v>
      </c>
      <c r="C896" s="247">
        <v>0</v>
      </c>
    </row>
    <row r="897" s="101" customFormat="1" ht="16.95" customHeight="1" spans="1:3">
      <c r="A897" s="245" t="s">
        <v>2032</v>
      </c>
      <c r="B897" s="245" t="s">
        <v>2033</v>
      </c>
      <c r="C897" s="247">
        <v>0</v>
      </c>
    </row>
    <row r="898" s="101" customFormat="1" ht="16.95" customHeight="1" spans="1:3">
      <c r="A898" s="245" t="s">
        <v>2034</v>
      </c>
      <c r="B898" s="245" t="s">
        <v>781</v>
      </c>
      <c r="C898" s="247">
        <v>0</v>
      </c>
    </row>
    <row r="899" s="101" customFormat="1" ht="16.95" customHeight="1" spans="1:3">
      <c r="A899" s="245" t="s">
        <v>2035</v>
      </c>
      <c r="B899" s="245" t="s">
        <v>750</v>
      </c>
      <c r="C899" s="247">
        <v>0</v>
      </c>
    </row>
    <row r="900" s="101" customFormat="1" ht="16.95" customHeight="1" spans="1:3">
      <c r="A900" s="245" t="s">
        <v>2036</v>
      </c>
      <c r="B900" s="245" t="s">
        <v>782</v>
      </c>
      <c r="C900" s="247">
        <v>0</v>
      </c>
    </row>
    <row r="901" s="101" customFormat="1" ht="16.95" customHeight="1" spans="1:3">
      <c r="A901" s="245" t="s">
        <v>2037</v>
      </c>
      <c r="B901" s="246" t="s">
        <v>783</v>
      </c>
      <c r="C901" s="247">
        <v>2447.5622545248</v>
      </c>
    </row>
    <row r="902" s="101" customFormat="1" ht="16.95" customHeight="1" spans="1:3">
      <c r="A902" s="245" t="s">
        <v>2038</v>
      </c>
      <c r="B902" s="245" t="s">
        <v>111</v>
      </c>
      <c r="C902" s="247">
        <v>932.7300175242</v>
      </c>
    </row>
    <row r="903" s="101" customFormat="1" ht="16.95" customHeight="1" spans="1:3">
      <c r="A903" s="245" t="s">
        <v>2039</v>
      </c>
      <c r="B903" s="245" t="s">
        <v>112</v>
      </c>
      <c r="C903" s="247">
        <v>0</v>
      </c>
    </row>
    <row r="904" s="101" customFormat="1" ht="16.95" customHeight="1" spans="1:3">
      <c r="A904" s="245" t="s">
        <v>2040</v>
      </c>
      <c r="B904" s="245" t="s">
        <v>113</v>
      </c>
      <c r="C904" s="247">
        <v>0</v>
      </c>
    </row>
    <row r="905" s="101" customFormat="1" ht="16.95" customHeight="1" spans="1:3">
      <c r="A905" s="245" t="s">
        <v>2041</v>
      </c>
      <c r="B905" s="245" t="s">
        <v>784</v>
      </c>
      <c r="C905" s="247">
        <v>0</v>
      </c>
    </row>
    <row r="906" s="101" customFormat="1" ht="16.95" customHeight="1" spans="1:3">
      <c r="A906" s="245" t="s">
        <v>2042</v>
      </c>
      <c r="B906" s="245" t="s">
        <v>785</v>
      </c>
      <c r="C906" s="247">
        <v>100.050417</v>
      </c>
    </row>
    <row r="907" s="101" customFormat="1" ht="16.95" customHeight="1" spans="1:3">
      <c r="A907" s="245" t="s">
        <v>2043</v>
      </c>
      <c r="B907" s="245" t="s">
        <v>786</v>
      </c>
      <c r="C907" s="247">
        <v>721.4035267368</v>
      </c>
    </row>
    <row r="908" s="101" customFormat="1" ht="16.95" customHeight="1" spans="1:3">
      <c r="A908" s="245" t="s">
        <v>2044</v>
      </c>
      <c r="B908" s="245" t="s">
        <v>787</v>
      </c>
      <c r="C908" s="247">
        <v>0</v>
      </c>
    </row>
    <row r="909" s="101" customFormat="1" ht="16.95" customHeight="1" spans="1:3">
      <c r="A909" s="245" t="s">
        <v>2045</v>
      </c>
      <c r="B909" s="245" t="s">
        <v>788</v>
      </c>
      <c r="C909" s="247">
        <v>0</v>
      </c>
    </row>
    <row r="910" s="101" customFormat="1" ht="16.95" customHeight="1" spans="1:3">
      <c r="A910" s="245" t="s">
        <v>2046</v>
      </c>
      <c r="B910" s="245" t="s">
        <v>789</v>
      </c>
      <c r="C910" s="247">
        <v>0</v>
      </c>
    </row>
    <row r="911" s="101" customFormat="1" ht="16.95" customHeight="1" spans="1:3">
      <c r="A911" s="245" t="s">
        <v>2047</v>
      </c>
      <c r="B911" s="245" t="s">
        <v>790</v>
      </c>
      <c r="C911" s="247">
        <v>397.489190028</v>
      </c>
    </row>
    <row r="912" s="101" customFormat="1" ht="16.95" customHeight="1" spans="1:3">
      <c r="A912" s="245" t="s">
        <v>2048</v>
      </c>
      <c r="B912" s="245" t="s">
        <v>791</v>
      </c>
      <c r="C912" s="247">
        <v>295.8891032358</v>
      </c>
    </row>
    <row r="913" s="101" customFormat="1" ht="16.95" customHeight="1" spans="1:3">
      <c r="A913" s="245" t="s">
        <v>2049</v>
      </c>
      <c r="B913" s="245" t="s">
        <v>792</v>
      </c>
      <c r="C913" s="247">
        <v>0</v>
      </c>
    </row>
    <row r="914" s="101" customFormat="1" ht="16.95" customHeight="1" spans="1:3">
      <c r="A914" s="245" t="s">
        <v>2050</v>
      </c>
      <c r="B914" s="245" t="s">
        <v>793</v>
      </c>
      <c r="C914" s="247">
        <v>0</v>
      </c>
    </row>
    <row r="915" s="101" customFormat="1" ht="16.95" customHeight="1" spans="1:3">
      <c r="A915" s="245" t="s">
        <v>2051</v>
      </c>
      <c r="B915" s="245" t="s">
        <v>794</v>
      </c>
      <c r="C915" s="247">
        <v>0</v>
      </c>
    </row>
    <row r="916" s="101" customFormat="1" ht="16.95" customHeight="1" spans="1:3">
      <c r="A916" s="245" t="s">
        <v>2052</v>
      </c>
      <c r="B916" s="245" t="s">
        <v>795</v>
      </c>
      <c r="C916" s="247">
        <v>0</v>
      </c>
    </row>
    <row r="917" s="101" customFormat="1" ht="16.95" customHeight="1" spans="1:3">
      <c r="A917" s="245" t="s">
        <v>2053</v>
      </c>
      <c r="B917" s="245" t="s">
        <v>796</v>
      </c>
      <c r="C917" s="247">
        <v>0</v>
      </c>
    </row>
    <row r="918" s="101" customFormat="1" ht="16.95" customHeight="1" spans="1:3">
      <c r="A918" s="245" t="s">
        <v>2054</v>
      </c>
      <c r="B918" s="245" t="s">
        <v>797</v>
      </c>
      <c r="C918" s="247">
        <v>0</v>
      </c>
    </row>
    <row r="919" s="101" customFormat="1" ht="16.95" customHeight="1" spans="1:3">
      <c r="A919" s="245" t="s">
        <v>2055</v>
      </c>
      <c r="B919" s="245" t="s">
        <v>798</v>
      </c>
      <c r="C919" s="247">
        <v>0</v>
      </c>
    </row>
    <row r="920" s="101" customFormat="1" ht="16.95" customHeight="1" spans="1:3">
      <c r="A920" s="245" t="s">
        <v>2056</v>
      </c>
      <c r="B920" s="245" t="s">
        <v>799</v>
      </c>
      <c r="C920" s="247">
        <v>0</v>
      </c>
    </row>
    <row r="921" s="101" customFormat="1" ht="16.95" customHeight="1" spans="1:3">
      <c r="A921" s="245" t="s">
        <v>2057</v>
      </c>
      <c r="B921" s="245" t="s">
        <v>800</v>
      </c>
      <c r="C921" s="247">
        <v>0</v>
      </c>
    </row>
    <row r="922" s="101" customFormat="1" ht="16.95" customHeight="1" spans="1:3">
      <c r="A922" s="245" t="s">
        <v>2058</v>
      </c>
      <c r="B922" s="245" t="s">
        <v>801</v>
      </c>
      <c r="C922" s="247">
        <v>0</v>
      </c>
    </row>
    <row r="923" s="101" customFormat="1" ht="16.95" customHeight="1" spans="1:3">
      <c r="A923" s="245" t="s">
        <v>2059</v>
      </c>
      <c r="B923" s="245" t="s">
        <v>777</v>
      </c>
      <c r="C923" s="247">
        <v>0</v>
      </c>
    </row>
    <row r="924" s="101" customFormat="1" ht="16.95" customHeight="1" spans="1:3">
      <c r="A924" s="245" t="s">
        <v>2060</v>
      </c>
      <c r="B924" s="245" t="s">
        <v>802</v>
      </c>
      <c r="C924" s="247">
        <v>0</v>
      </c>
    </row>
    <row r="925" s="101" customFormat="1" ht="16.95" customHeight="1" spans="1:3">
      <c r="A925" s="245" t="s">
        <v>2061</v>
      </c>
      <c r="B925" s="245" t="s">
        <v>803</v>
      </c>
      <c r="C925" s="247">
        <v>0</v>
      </c>
    </row>
    <row r="926" s="101" customFormat="1" ht="16.95" customHeight="1" spans="1:3">
      <c r="A926" s="245" t="s">
        <v>2062</v>
      </c>
      <c r="B926" s="245" t="s">
        <v>804</v>
      </c>
      <c r="C926" s="247">
        <v>0</v>
      </c>
    </row>
    <row r="927" s="101" customFormat="1" ht="16.95" customHeight="1" spans="1:3">
      <c r="A927" s="245" t="s">
        <v>2063</v>
      </c>
      <c r="B927" s="245" t="s">
        <v>805</v>
      </c>
      <c r="C927" s="247">
        <v>0</v>
      </c>
    </row>
    <row r="928" s="101" customFormat="1" ht="16.95" customHeight="1" spans="1:3">
      <c r="A928" s="245" t="s">
        <v>2064</v>
      </c>
      <c r="B928" s="245" t="s">
        <v>806</v>
      </c>
      <c r="C928" s="247">
        <v>0</v>
      </c>
    </row>
    <row r="929" s="101" customFormat="1" ht="16.95" customHeight="1" spans="1:3">
      <c r="A929" s="245" t="s">
        <v>2065</v>
      </c>
      <c r="B929" s="246" t="s">
        <v>2066</v>
      </c>
      <c r="C929" s="247">
        <v>2341.757826876</v>
      </c>
    </row>
    <row r="930" s="101" customFormat="1" ht="16.95" customHeight="1" spans="1:3">
      <c r="A930" s="245" t="s">
        <v>2067</v>
      </c>
      <c r="B930" s="245" t="s">
        <v>111</v>
      </c>
      <c r="C930" s="247">
        <v>184.003833576</v>
      </c>
    </row>
    <row r="931" s="101" customFormat="1" ht="16.95" customHeight="1" spans="1:3">
      <c r="A931" s="245" t="s">
        <v>2068</v>
      </c>
      <c r="B931" s="245" t="s">
        <v>112</v>
      </c>
      <c r="C931" s="247">
        <v>0</v>
      </c>
    </row>
    <row r="932" s="101" customFormat="1" ht="16.95" customHeight="1" spans="1:3">
      <c r="A932" s="245" t="s">
        <v>2069</v>
      </c>
      <c r="B932" s="245" t="s">
        <v>113</v>
      </c>
      <c r="C932" s="247">
        <v>0</v>
      </c>
    </row>
    <row r="933" s="101" customFormat="1" ht="16.95" customHeight="1" spans="1:3">
      <c r="A933" s="245" t="s">
        <v>2070</v>
      </c>
      <c r="B933" s="245" t="s">
        <v>808</v>
      </c>
      <c r="C933" s="247">
        <v>2046.5868633</v>
      </c>
    </row>
    <row r="934" s="101" customFormat="1" ht="16.95" customHeight="1" spans="1:3">
      <c r="A934" s="245" t="s">
        <v>2071</v>
      </c>
      <c r="B934" s="245" t="s">
        <v>809</v>
      </c>
      <c r="C934" s="247">
        <v>111.16713</v>
      </c>
    </row>
    <row r="935" s="101" customFormat="1" ht="16.95" customHeight="1" spans="1:3">
      <c r="A935" s="245" t="s">
        <v>2072</v>
      </c>
      <c r="B935" s="245" t="s">
        <v>810</v>
      </c>
      <c r="C935" s="247">
        <v>0</v>
      </c>
    </row>
    <row r="936" s="101" customFormat="1" ht="16.95" customHeight="1" spans="1:3">
      <c r="A936" s="245" t="s">
        <v>2073</v>
      </c>
      <c r="B936" s="245" t="s">
        <v>2074</v>
      </c>
      <c r="C936" s="247">
        <v>0</v>
      </c>
    </row>
    <row r="937" s="101" customFormat="1" ht="16.95" customHeight="1" spans="1:3">
      <c r="A937" s="245" t="s">
        <v>2075</v>
      </c>
      <c r="B937" s="245" t="s">
        <v>812</v>
      </c>
      <c r="C937" s="247">
        <v>0</v>
      </c>
    </row>
    <row r="938" s="101" customFormat="1" ht="16.95" customHeight="1" spans="1:3">
      <c r="A938" s="245" t="s">
        <v>2076</v>
      </c>
      <c r="B938" s="245" t="s">
        <v>2077</v>
      </c>
      <c r="C938" s="247">
        <v>0</v>
      </c>
    </row>
    <row r="939" s="101" customFormat="1" ht="16.95" customHeight="1" spans="1:3">
      <c r="A939" s="245" t="s">
        <v>2078</v>
      </c>
      <c r="B939" s="245" t="s">
        <v>2079</v>
      </c>
      <c r="C939" s="247">
        <v>0</v>
      </c>
    </row>
    <row r="940" s="101" customFormat="1" ht="16.95" customHeight="1" spans="1:3">
      <c r="A940" s="245" t="s">
        <v>2080</v>
      </c>
      <c r="B940" s="246" t="s">
        <v>814</v>
      </c>
      <c r="C940" s="247">
        <v>0</v>
      </c>
    </row>
    <row r="941" s="101" customFormat="1" ht="16.95" customHeight="1" spans="1:3">
      <c r="A941" s="245" t="s">
        <v>2081</v>
      </c>
      <c r="B941" s="245" t="s">
        <v>815</v>
      </c>
      <c r="C941" s="247">
        <v>0</v>
      </c>
    </row>
    <row r="942" s="101" customFormat="1" ht="16.95" customHeight="1" spans="1:3">
      <c r="A942" s="245" t="s">
        <v>2082</v>
      </c>
      <c r="B942" s="245" t="s">
        <v>816</v>
      </c>
      <c r="C942" s="247">
        <v>0</v>
      </c>
    </row>
    <row r="943" s="101" customFormat="1" ht="16.95" customHeight="1" spans="1:3">
      <c r="A943" s="245">
        <v>2130705</v>
      </c>
      <c r="B943" s="245" t="s">
        <v>817</v>
      </c>
      <c r="C943" s="247">
        <v>0</v>
      </c>
    </row>
    <row r="944" s="101" customFormat="1" ht="16.95" customHeight="1" spans="1:3">
      <c r="A944" s="245" t="s">
        <v>2083</v>
      </c>
      <c r="B944" s="245" t="s">
        <v>818</v>
      </c>
      <c r="C944" s="247">
        <v>0</v>
      </c>
    </row>
    <row r="945" s="101" customFormat="1" ht="16.95" customHeight="1" spans="1:3">
      <c r="A945" s="245" t="s">
        <v>2084</v>
      </c>
      <c r="B945" s="245" t="s">
        <v>819</v>
      </c>
      <c r="C945" s="247">
        <v>0</v>
      </c>
    </row>
    <row r="946" s="101" customFormat="1" ht="16.95" customHeight="1" spans="1:3">
      <c r="A946" s="245" t="s">
        <v>2085</v>
      </c>
      <c r="B946" s="245" t="s">
        <v>820</v>
      </c>
      <c r="C946" s="247">
        <v>0</v>
      </c>
    </row>
    <row r="947" s="101" customFormat="1" ht="16.95" customHeight="1" spans="1:3">
      <c r="A947" s="245" t="s">
        <v>2086</v>
      </c>
      <c r="B947" s="246" t="s">
        <v>821</v>
      </c>
      <c r="C947" s="247">
        <v>222.33426</v>
      </c>
    </row>
    <row r="948" s="101" customFormat="1" ht="16.95" customHeight="1" spans="1:3">
      <c r="A948" s="245" t="s">
        <v>2087</v>
      </c>
      <c r="B948" s="245" t="s">
        <v>822</v>
      </c>
      <c r="C948" s="247">
        <v>0</v>
      </c>
    </row>
    <row r="949" s="101" customFormat="1" ht="16.95" customHeight="1" spans="1:3">
      <c r="A949" s="245" t="s">
        <v>2088</v>
      </c>
      <c r="B949" s="245" t="s">
        <v>2089</v>
      </c>
      <c r="C949" s="247">
        <v>0</v>
      </c>
    </row>
    <row r="950" s="101" customFormat="1" ht="16.95" customHeight="1" spans="1:3">
      <c r="A950" s="245" t="s">
        <v>2090</v>
      </c>
      <c r="B950" s="245" t="s">
        <v>823</v>
      </c>
      <c r="C950" s="247">
        <v>222.33426</v>
      </c>
    </row>
    <row r="951" s="101" customFormat="1" ht="16.95" customHeight="1" spans="1:3">
      <c r="A951" s="245" t="s">
        <v>2091</v>
      </c>
      <c r="B951" s="245" t="s">
        <v>2092</v>
      </c>
      <c r="C951" s="247">
        <v>0</v>
      </c>
    </row>
    <row r="952" s="101" customFormat="1" ht="16.95" customHeight="1" spans="1:3">
      <c r="A952" s="245" t="s">
        <v>2093</v>
      </c>
      <c r="B952" s="245" t="s">
        <v>825</v>
      </c>
      <c r="C952" s="247">
        <v>0</v>
      </c>
    </row>
    <row r="953" s="101" customFormat="1" ht="16.95" customHeight="1" spans="1:3">
      <c r="A953" s="245" t="s">
        <v>2094</v>
      </c>
      <c r="B953" s="245" t="s">
        <v>826</v>
      </c>
      <c r="C953" s="247">
        <v>0</v>
      </c>
    </row>
    <row r="954" s="101" customFormat="1" ht="16.95" customHeight="1" spans="1:3">
      <c r="A954" s="245" t="s">
        <v>2095</v>
      </c>
      <c r="B954" s="246" t="s">
        <v>827</v>
      </c>
      <c r="C954" s="247">
        <v>0</v>
      </c>
    </row>
    <row r="955" s="101" customFormat="1" ht="16.95" customHeight="1" spans="1:3">
      <c r="A955" s="245" t="s">
        <v>2096</v>
      </c>
      <c r="B955" s="245" t="s">
        <v>828</v>
      </c>
      <c r="C955" s="247">
        <v>0</v>
      </c>
    </row>
    <row r="956" s="101" customFormat="1" ht="16.95" customHeight="1" spans="1:3">
      <c r="A956" s="245" t="s">
        <v>2097</v>
      </c>
      <c r="B956" s="245" t="s">
        <v>829</v>
      </c>
      <c r="C956" s="247">
        <v>0</v>
      </c>
    </row>
    <row r="957" s="101" customFormat="1" ht="16.95" customHeight="1" spans="1:3">
      <c r="A957" s="245" t="s">
        <v>2098</v>
      </c>
      <c r="B957" s="246" t="s">
        <v>830</v>
      </c>
      <c r="C957" s="247">
        <v>0</v>
      </c>
    </row>
    <row r="958" s="101" customFormat="1" ht="16.95" customHeight="1" spans="1:3">
      <c r="A958" s="245" t="s">
        <v>2099</v>
      </c>
      <c r="B958" s="245" t="s">
        <v>831</v>
      </c>
      <c r="C958" s="247">
        <v>0</v>
      </c>
    </row>
    <row r="959" s="101" customFormat="1" ht="16.95" customHeight="1" spans="1:3">
      <c r="A959" s="245" t="s">
        <v>2100</v>
      </c>
      <c r="B959" s="245" t="s">
        <v>832</v>
      </c>
      <c r="C959" s="247">
        <v>0</v>
      </c>
    </row>
    <row r="960" s="101" customFormat="1" ht="16.95" customHeight="1" spans="1:3">
      <c r="A960" s="245" t="s">
        <v>2101</v>
      </c>
      <c r="B960" s="246" t="s">
        <v>833</v>
      </c>
      <c r="C960" s="247">
        <v>7380.58441636131</v>
      </c>
    </row>
    <row r="961" s="101" customFormat="1" ht="16.95" customHeight="1" spans="1:3">
      <c r="A961" s="245" t="s">
        <v>2102</v>
      </c>
      <c r="B961" s="246" t="s">
        <v>834</v>
      </c>
      <c r="C961" s="247">
        <v>7380.58441636131</v>
      </c>
    </row>
    <row r="962" s="101" customFormat="1" ht="16.95" customHeight="1" spans="1:3">
      <c r="A962" s="245" t="s">
        <v>2103</v>
      </c>
      <c r="B962" s="245" t="s">
        <v>111</v>
      </c>
      <c r="C962" s="247">
        <v>4593.62446726131</v>
      </c>
    </row>
    <row r="963" s="101" customFormat="1" ht="16.95" customHeight="1" spans="1:3">
      <c r="A963" s="245" t="s">
        <v>2104</v>
      </c>
      <c r="B963" s="245" t="s">
        <v>112</v>
      </c>
      <c r="C963" s="247">
        <v>0</v>
      </c>
    </row>
    <row r="964" s="101" customFormat="1" ht="16.95" customHeight="1" spans="1:3">
      <c r="A964" s="245" t="s">
        <v>2105</v>
      </c>
      <c r="B964" s="245" t="s">
        <v>113</v>
      </c>
      <c r="C964" s="247">
        <v>0</v>
      </c>
    </row>
    <row r="965" s="101" customFormat="1" ht="16.95" customHeight="1" spans="1:3">
      <c r="A965" s="245" t="s">
        <v>2106</v>
      </c>
      <c r="B965" s="245" t="s">
        <v>835</v>
      </c>
      <c r="C965" s="247">
        <v>2531.2755501</v>
      </c>
    </row>
    <row r="966" s="101" customFormat="1" ht="16.95" customHeight="1" spans="1:3">
      <c r="A966" s="245" t="s">
        <v>2107</v>
      </c>
      <c r="B966" s="245" t="s">
        <v>836</v>
      </c>
      <c r="C966" s="247">
        <v>255.684399</v>
      </c>
    </row>
    <row r="967" s="101" customFormat="1" ht="16.95" customHeight="1" spans="1:3">
      <c r="A967" s="245" t="s">
        <v>2108</v>
      </c>
      <c r="B967" s="245" t="s">
        <v>837</v>
      </c>
      <c r="C967" s="247">
        <v>0</v>
      </c>
    </row>
    <row r="968" s="101" customFormat="1" ht="16.95" customHeight="1" spans="1:3">
      <c r="A968" s="245" t="s">
        <v>2109</v>
      </c>
      <c r="B968" s="245" t="s">
        <v>838</v>
      </c>
      <c r="C968" s="247">
        <v>0</v>
      </c>
    </row>
    <row r="969" s="101" customFormat="1" ht="16.95" customHeight="1" spans="1:3">
      <c r="A969" s="245" t="s">
        <v>2110</v>
      </c>
      <c r="B969" s="245" t="s">
        <v>839</v>
      </c>
      <c r="C969" s="247">
        <v>0</v>
      </c>
    </row>
    <row r="970" s="101" customFormat="1" ht="16.95" customHeight="1" spans="1:3">
      <c r="A970" s="245" t="s">
        <v>2111</v>
      </c>
      <c r="B970" s="245" t="s">
        <v>840</v>
      </c>
      <c r="C970" s="247">
        <v>0</v>
      </c>
    </row>
    <row r="971" s="101" customFormat="1" ht="16.95" customHeight="1" spans="1:3">
      <c r="A971" s="245" t="s">
        <v>2112</v>
      </c>
      <c r="B971" s="245" t="s">
        <v>841</v>
      </c>
      <c r="C971" s="247">
        <v>0</v>
      </c>
    </row>
    <row r="972" s="101" customFormat="1" ht="16.95" customHeight="1" spans="1:3">
      <c r="A972" s="245" t="s">
        <v>2113</v>
      </c>
      <c r="B972" s="245" t="s">
        <v>842</v>
      </c>
      <c r="C972" s="247">
        <v>0</v>
      </c>
    </row>
    <row r="973" s="101" customFormat="1" ht="16.95" customHeight="1" spans="1:3">
      <c r="A973" s="245" t="s">
        <v>2114</v>
      </c>
      <c r="B973" s="245" t="s">
        <v>843</v>
      </c>
      <c r="C973" s="247">
        <v>0</v>
      </c>
    </row>
    <row r="974" s="101" customFormat="1" ht="16.95" customHeight="1" spans="1:3">
      <c r="A974" s="245" t="s">
        <v>2115</v>
      </c>
      <c r="B974" s="245" t="s">
        <v>844</v>
      </c>
      <c r="C974" s="247">
        <v>0</v>
      </c>
    </row>
    <row r="975" s="101" customFormat="1" ht="16.95" customHeight="1" spans="1:3">
      <c r="A975" s="245" t="s">
        <v>2116</v>
      </c>
      <c r="B975" s="245" t="s">
        <v>845</v>
      </c>
      <c r="C975" s="247">
        <v>0</v>
      </c>
    </row>
    <row r="976" s="101" customFormat="1" ht="16.95" customHeight="1" spans="1:3">
      <c r="A976" s="245" t="s">
        <v>2117</v>
      </c>
      <c r="B976" s="245" t="s">
        <v>846</v>
      </c>
      <c r="C976" s="247">
        <v>0</v>
      </c>
    </row>
    <row r="977" s="101" customFormat="1" ht="16.95" customHeight="1" spans="1:3">
      <c r="A977" s="245" t="s">
        <v>2118</v>
      </c>
      <c r="B977" s="245" t="s">
        <v>847</v>
      </c>
      <c r="C977" s="247">
        <v>0</v>
      </c>
    </row>
    <row r="978" s="101" customFormat="1" ht="16.95" customHeight="1" spans="1:3">
      <c r="A978" s="245" t="s">
        <v>2119</v>
      </c>
      <c r="B978" s="245" t="s">
        <v>848</v>
      </c>
      <c r="C978" s="247">
        <v>0</v>
      </c>
    </row>
    <row r="979" s="101" customFormat="1" ht="16.95" customHeight="1" spans="1:3">
      <c r="A979" s="245" t="s">
        <v>2120</v>
      </c>
      <c r="B979" s="245" t="s">
        <v>849</v>
      </c>
      <c r="C979" s="247">
        <v>0</v>
      </c>
    </row>
    <row r="980" s="101" customFormat="1" ht="16.95" customHeight="1" spans="1:3">
      <c r="A980" s="245" t="s">
        <v>2121</v>
      </c>
      <c r="B980" s="245" t="s">
        <v>850</v>
      </c>
      <c r="C980" s="247">
        <v>0</v>
      </c>
    </row>
    <row r="981" s="101" customFormat="1" ht="16.95" customHeight="1" spans="1:3">
      <c r="A981" s="245" t="s">
        <v>2122</v>
      </c>
      <c r="B981" s="245" t="s">
        <v>851</v>
      </c>
      <c r="C981" s="247">
        <v>0</v>
      </c>
    </row>
    <row r="982" s="101" customFormat="1" ht="16.95" customHeight="1" spans="1:3">
      <c r="A982" s="245" t="s">
        <v>2123</v>
      </c>
      <c r="B982" s="245" t="s">
        <v>2124</v>
      </c>
      <c r="C982" s="247">
        <v>0</v>
      </c>
    </row>
    <row r="983" s="101" customFormat="1" ht="16.95" customHeight="1" spans="1:3">
      <c r="A983" s="245" t="s">
        <v>2125</v>
      </c>
      <c r="B983" s="245" t="s">
        <v>852</v>
      </c>
      <c r="C983" s="247">
        <v>0</v>
      </c>
    </row>
    <row r="984" s="101" customFormat="1" ht="16.95" customHeight="1" spans="1:3">
      <c r="A984" s="245" t="s">
        <v>2126</v>
      </c>
      <c r="B984" s="246" t="s">
        <v>853</v>
      </c>
      <c r="C984" s="247">
        <v>0</v>
      </c>
    </row>
    <row r="985" s="101" customFormat="1" ht="16.95" customHeight="1" spans="1:3">
      <c r="A985" s="245" t="s">
        <v>2127</v>
      </c>
      <c r="B985" s="245" t="s">
        <v>111</v>
      </c>
      <c r="C985" s="247">
        <v>0</v>
      </c>
    </row>
    <row r="986" s="101" customFormat="1" ht="16.95" customHeight="1" spans="1:3">
      <c r="A986" s="245" t="s">
        <v>2128</v>
      </c>
      <c r="B986" s="245" t="s">
        <v>112</v>
      </c>
      <c r="C986" s="247">
        <v>0</v>
      </c>
    </row>
    <row r="987" s="101" customFormat="1" ht="16.95" customHeight="1" spans="1:3">
      <c r="A987" s="245" t="s">
        <v>2129</v>
      </c>
      <c r="B987" s="245" t="s">
        <v>113</v>
      </c>
      <c r="C987" s="247">
        <v>0</v>
      </c>
    </row>
    <row r="988" s="101" customFormat="1" ht="16.95" customHeight="1" spans="1:3">
      <c r="A988" s="245" t="s">
        <v>2130</v>
      </c>
      <c r="B988" s="245" t="s">
        <v>854</v>
      </c>
      <c r="C988" s="247">
        <v>0</v>
      </c>
    </row>
    <row r="989" s="101" customFormat="1" ht="16.95" customHeight="1" spans="1:3">
      <c r="A989" s="245" t="s">
        <v>2131</v>
      </c>
      <c r="B989" s="245" t="s">
        <v>855</v>
      </c>
      <c r="C989" s="247">
        <v>0</v>
      </c>
    </row>
    <row r="990" s="101" customFormat="1" ht="16.95" customHeight="1" spans="1:3">
      <c r="A990" s="245" t="s">
        <v>2132</v>
      </c>
      <c r="B990" s="245" t="s">
        <v>856</v>
      </c>
      <c r="C990" s="247">
        <v>0</v>
      </c>
    </row>
    <row r="991" s="101" customFormat="1" ht="16.95" customHeight="1" spans="1:3">
      <c r="A991" s="245" t="s">
        <v>2133</v>
      </c>
      <c r="B991" s="245" t="s">
        <v>857</v>
      </c>
      <c r="C991" s="247">
        <v>0</v>
      </c>
    </row>
    <row r="992" s="101" customFormat="1" ht="16.95" customHeight="1" spans="1:3">
      <c r="A992" s="245" t="s">
        <v>2134</v>
      </c>
      <c r="B992" s="245" t="s">
        <v>858</v>
      </c>
      <c r="C992" s="247">
        <v>0</v>
      </c>
    </row>
    <row r="993" s="101" customFormat="1" ht="16.95" customHeight="1" spans="1:3">
      <c r="A993" s="245" t="s">
        <v>2135</v>
      </c>
      <c r="B993" s="245" t="s">
        <v>859</v>
      </c>
      <c r="C993" s="247">
        <v>0</v>
      </c>
    </row>
    <row r="994" s="101" customFormat="1" ht="16.95" customHeight="1" spans="1:3">
      <c r="A994" s="245" t="s">
        <v>2136</v>
      </c>
      <c r="B994" s="246" t="s">
        <v>860</v>
      </c>
      <c r="C994" s="247">
        <v>0</v>
      </c>
    </row>
    <row r="995" s="101" customFormat="1" ht="16.95" customHeight="1" spans="1:3">
      <c r="A995" s="245" t="s">
        <v>2137</v>
      </c>
      <c r="B995" s="245" t="s">
        <v>111</v>
      </c>
      <c r="C995" s="247">
        <v>0</v>
      </c>
    </row>
    <row r="996" s="101" customFormat="1" ht="16.95" customHeight="1" spans="1:3">
      <c r="A996" s="245" t="s">
        <v>2138</v>
      </c>
      <c r="B996" s="245" t="s">
        <v>112</v>
      </c>
      <c r="C996" s="247">
        <v>0</v>
      </c>
    </row>
    <row r="997" s="101" customFormat="1" ht="16.95" customHeight="1" spans="1:3">
      <c r="A997" s="245" t="s">
        <v>2139</v>
      </c>
      <c r="B997" s="245" t="s">
        <v>113</v>
      </c>
      <c r="C997" s="247">
        <v>0</v>
      </c>
    </row>
    <row r="998" s="101" customFormat="1" ht="16.95" customHeight="1" spans="1:3">
      <c r="A998" s="245" t="s">
        <v>2140</v>
      </c>
      <c r="B998" s="245" t="s">
        <v>861</v>
      </c>
      <c r="C998" s="247">
        <v>0</v>
      </c>
    </row>
    <row r="999" s="101" customFormat="1" ht="16.95" customHeight="1" spans="1:3">
      <c r="A999" s="245" t="s">
        <v>2141</v>
      </c>
      <c r="B999" s="245" t="s">
        <v>862</v>
      </c>
      <c r="C999" s="247">
        <v>0</v>
      </c>
    </row>
    <row r="1000" s="101" customFormat="1" ht="16.95" customHeight="1" spans="1:3">
      <c r="A1000" s="245" t="s">
        <v>2142</v>
      </c>
      <c r="B1000" s="245" t="s">
        <v>863</v>
      </c>
      <c r="C1000" s="247">
        <v>0</v>
      </c>
    </row>
    <row r="1001" s="101" customFormat="1" ht="16.95" customHeight="1" spans="1:3">
      <c r="A1001" s="245" t="s">
        <v>2143</v>
      </c>
      <c r="B1001" s="245" t="s">
        <v>864</v>
      </c>
      <c r="C1001" s="247">
        <v>0</v>
      </c>
    </row>
    <row r="1002" s="101" customFormat="1" ht="16.95" customHeight="1" spans="1:3">
      <c r="A1002" s="245" t="s">
        <v>2144</v>
      </c>
      <c r="B1002" s="245" t="s">
        <v>865</v>
      </c>
      <c r="C1002" s="247">
        <v>0</v>
      </c>
    </row>
    <row r="1003" s="101" customFormat="1" ht="16.95" customHeight="1" spans="1:3">
      <c r="A1003" s="245" t="s">
        <v>2145</v>
      </c>
      <c r="B1003" s="245" t="s">
        <v>866</v>
      </c>
      <c r="C1003" s="247">
        <v>0</v>
      </c>
    </row>
    <row r="1004" s="101" customFormat="1" ht="16.95" customHeight="1" spans="1:3">
      <c r="A1004" s="245" t="s">
        <v>2146</v>
      </c>
      <c r="B1004" s="246" t="s">
        <v>2147</v>
      </c>
      <c r="C1004" s="247">
        <v>0</v>
      </c>
    </row>
    <row r="1005" s="101" customFormat="1" ht="16.95" customHeight="1" spans="1:3">
      <c r="A1005" s="245" t="s">
        <v>2148</v>
      </c>
      <c r="B1005" s="245" t="s">
        <v>2149</v>
      </c>
      <c r="C1005" s="247">
        <v>0</v>
      </c>
    </row>
    <row r="1006" s="101" customFormat="1" ht="16.95" customHeight="1" spans="1:3">
      <c r="A1006" s="245" t="s">
        <v>2150</v>
      </c>
      <c r="B1006" s="245" t="s">
        <v>2151</v>
      </c>
      <c r="C1006" s="247">
        <v>0</v>
      </c>
    </row>
    <row r="1007" s="101" customFormat="1" ht="16.95" customHeight="1" spans="1:3">
      <c r="A1007" s="245" t="s">
        <v>2152</v>
      </c>
      <c r="B1007" s="245" t="s">
        <v>2153</v>
      </c>
      <c r="C1007" s="247">
        <v>0</v>
      </c>
    </row>
    <row r="1008" s="101" customFormat="1" ht="16.95" customHeight="1" spans="1:3">
      <c r="A1008" s="245" t="s">
        <v>2154</v>
      </c>
      <c r="B1008" s="245" t="s">
        <v>2155</v>
      </c>
      <c r="C1008" s="247">
        <v>0</v>
      </c>
    </row>
    <row r="1009" s="101" customFormat="1" ht="16.95" customHeight="1" spans="1:3">
      <c r="A1009" s="245" t="s">
        <v>2156</v>
      </c>
      <c r="B1009" s="246" t="s">
        <v>867</v>
      </c>
      <c r="C1009" s="247">
        <v>0</v>
      </c>
    </row>
    <row r="1010" s="101" customFormat="1" ht="16.95" customHeight="1" spans="1:3">
      <c r="A1010" s="245" t="s">
        <v>2157</v>
      </c>
      <c r="B1010" s="245" t="s">
        <v>111</v>
      </c>
      <c r="C1010" s="247">
        <v>0</v>
      </c>
    </row>
    <row r="1011" s="101" customFormat="1" ht="16.95" customHeight="1" spans="1:3">
      <c r="A1011" s="245" t="s">
        <v>2158</v>
      </c>
      <c r="B1011" s="245" t="s">
        <v>112</v>
      </c>
      <c r="C1011" s="247">
        <v>0</v>
      </c>
    </row>
    <row r="1012" s="101" customFormat="1" ht="16.95" customHeight="1" spans="1:3">
      <c r="A1012" s="245" t="s">
        <v>2159</v>
      </c>
      <c r="B1012" s="245" t="s">
        <v>113</v>
      </c>
      <c r="C1012" s="247">
        <v>0</v>
      </c>
    </row>
    <row r="1013" s="101" customFormat="1" ht="16.95" customHeight="1" spans="1:3">
      <c r="A1013" s="245" t="s">
        <v>2160</v>
      </c>
      <c r="B1013" s="245" t="s">
        <v>858</v>
      </c>
      <c r="C1013" s="247">
        <v>0</v>
      </c>
    </row>
    <row r="1014" s="101" customFormat="1" ht="16.95" customHeight="1" spans="1:3">
      <c r="A1014" s="245" t="s">
        <v>2161</v>
      </c>
      <c r="B1014" s="245" t="s">
        <v>868</v>
      </c>
      <c r="C1014" s="247">
        <v>0</v>
      </c>
    </row>
    <row r="1015" s="101" customFormat="1" ht="16.95" customHeight="1" spans="1:3">
      <c r="A1015" s="245" t="s">
        <v>2162</v>
      </c>
      <c r="B1015" s="245" t="s">
        <v>869</v>
      </c>
      <c r="C1015" s="247">
        <v>0</v>
      </c>
    </row>
    <row r="1016" s="101" customFormat="1" ht="16.95" customHeight="1" spans="1:3">
      <c r="A1016" s="245" t="s">
        <v>2163</v>
      </c>
      <c r="B1016" s="246" t="s">
        <v>870</v>
      </c>
      <c r="C1016" s="247">
        <v>0</v>
      </c>
    </row>
    <row r="1017" s="101" customFormat="1" ht="16.95" customHeight="1" spans="1:3">
      <c r="A1017" s="245" t="s">
        <v>2164</v>
      </c>
      <c r="B1017" s="245" t="s">
        <v>871</v>
      </c>
      <c r="C1017" s="247">
        <v>0</v>
      </c>
    </row>
    <row r="1018" s="101" customFormat="1" ht="16.95" customHeight="1" spans="1:3">
      <c r="A1018" s="245" t="s">
        <v>2165</v>
      </c>
      <c r="B1018" s="245" t="s">
        <v>872</v>
      </c>
      <c r="C1018" s="247">
        <v>0</v>
      </c>
    </row>
    <row r="1019" s="101" customFormat="1" ht="16.95" customHeight="1" spans="1:3">
      <c r="A1019" s="245" t="s">
        <v>2166</v>
      </c>
      <c r="B1019" s="245" t="s">
        <v>873</v>
      </c>
      <c r="C1019" s="247">
        <v>0</v>
      </c>
    </row>
    <row r="1020" s="101" customFormat="1" ht="16.95" customHeight="1" spans="1:3">
      <c r="A1020" s="245" t="s">
        <v>2167</v>
      </c>
      <c r="B1020" s="245" t="s">
        <v>874</v>
      </c>
      <c r="C1020" s="247">
        <v>0</v>
      </c>
    </row>
    <row r="1021" s="101" customFormat="1" ht="16.95" customHeight="1" spans="1:3">
      <c r="A1021" s="245" t="s">
        <v>2168</v>
      </c>
      <c r="B1021" s="246" t="s">
        <v>875</v>
      </c>
      <c r="C1021" s="247">
        <v>0</v>
      </c>
    </row>
    <row r="1022" s="101" customFormat="1" ht="16.95" customHeight="1" spans="1:3">
      <c r="A1022" s="245" t="s">
        <v>2169</v>
      </c>
      <c r="B1022" s="245" t="s">
        <v>876</v>
      </c>
      <c r="C1022" s="247">
        <v>0</v>
      </c>
    </row>
    <row r="1023" s="101" customFormat="1" ht="16.95" customHeight="1" spans="1:3">
      <c r="A1023" s="245" t="s">
        <v>2170</v>
      </c>
      <c r="B1023" s="245" t="s">
        <v>877</v>
      </c>
      <c r="C1023" s="247">
        <v>0</v>
      </c>
    </row>
    <row r="1024" s="101" customFormat="1" ht="16.95" customHeight="1" spans="1:3">
      <c r="A1024" s="245" t="s">
        <v>2171</v>
      </c>
      <c r="B1024" s="246" t="s">
        <v>878</v>
      </c>
      <c r="C1024" s="247">
        <v>1146.777879654</v>
      </c>
    </row>
    <row r="1025" s="101" customFormat="1" ht="16.95" customHeight="1" spans="1:3">
      <c r="A1025" s="245" t="s">
        <v>2172</v>
      </c>
      <c r="B1025" s="246" t="s">
        <v>879</v>
      </c>
      <c r="C1025" s="247">
        <v>890.048509632</v>
      </c>
    </row>
    <row r="1026" s="101" customFormat="1" ht="16.95" customHeight="1" spans="1:3">
      <c r="A1026" s="245" t="s">
        <v>2173</v>
      </c>
      <c r="B1026" s="245" t="s">
        <v>111</v>
      </c>
      <c r="C1026" s="247">
        <v>890.048509632</v>
      </c>
    </row>
    <row r="1027" s="101" customFormat="1" ht="16.95" customHeight="1" spans="1:3">
      <c r="A1027" s="245" t="s">
        <v>2174</v>
      </c>
      <c r="B1027" s="245" t="s">
        <v>112</v>
      </c>
      <c r="C1027" s="247">
        <v>0</v>
      </c>
    </row>
    <row r="1028" s="101" customFormat="1" ht="16.95" customHeight="1" spans="1:3">
      <c r="A1028" s="245" t="s">
        <v>2175</v>
      </c>
      <c r="B1028" s="245" t="s">
        <v>113</v>
      </c>
      <c r="C1028" s="247">
        <v>0</v>
      </c>
    </row>
    <row r="1029" s="101" customFormat="1" ht="16.95" customHeight="1" spans="1:3">
      <c r="A1029" s="245" t="s">
        <v>2176</v>
      </c>
      <c r="B1029" s="245" t="s">
        <v>880</v>
      </c>
      <c r="C1029" s="247">
        <v>0</v>
      </c>
    </row>
    <row r="1030" s="101" customFormat="1" ht="16.95" customHeight="1" spans="1:3">
      <c r="A1030" s="245" t="s">
        <v>2177</v>
      </c>
      <c r="B1030" s="245" t="s">
        <v>881</v>
      </c>
      <c r="C1030" s="247">
        <v>0</v>
      </c>
    </row>
    <row r="1031" s="101" customFormat="1" ht="16.95" customHeight="1" spans="1:3">
      <c r="A1031" s="245" t="s">
        <v>2178</v>
      </c>
      <c r="B1031" s="245" t="s">
        <v>882</v>
      </c>
      <c r="C1031" s="247">
        <v>0</v>
      </c>
    </row>
    <row r="1032" s="101" customFormat="1" ht="16.95" customHeight="1" spans="1:3">
      <c r="A1032" s="245" t="s">
        <v>2179</v>
      </c>
      <c r="B1032" s="245" t="s">
        <v>883</v>
      </c>
      <c r="C1032" s="247">
        <v>0</v>
      </c>
    </row>
    <row r="1033" s="101" customFormat="1" ht="16.95" customHeight="1" spans="1:3">
      <c r="A1033" s="245" t="s">
        <v>2180</v>
      </c>
      <c r="B1033" s="245" t="s">
        <v>884</v>
      </c>
      <c r="C1033" s="247">
        <v>0</v>
      </c>
    </row>
    <row r="1034" s="101" customFormat="1" ht="16.95" customHeight="1" spans="1:3">
      <c r="A1034" s="245" t="s">
        <v>2181</v>
      </c>
      <c r="B1034" s="245" t="s">
        <v>885</v>
      </c>
      <c r="C1034" s="247">
        <v>0</v>
      </c>
    </row>
    <row r="1035" s="101" customFormat="1" ht="16.95" customHeight="1" spans="1:3">
      <c r="A1035" s="245" t="s">
        <v>2182</v>
      </c>
      <c r="B1035" s="246" t="s">
        <v>886</v>
      </c>
      <c r="C1035" s="247">
        <v>0</v>
      </c>
    </row>
    <row r="1036" s="101" customFormat="1" ht="16.95" customHeight="1" spans="1:3">
      <c r="A1036" s="245" t="s">
        <v>2183</v>
      </c>
      <c r="B1036" s="245" t="s">
        <v>111</v>
      </c>
      <c r="C1036" s="247">
        <v>0</v>
      </c>
    </row>
    <row r="1037" s="101" customFormat="1" ht="16.95" customHeight="1" spans="1:3">
      <c r="A1037" s="245" t="s">
        <v>2184</v>
      </c>
      <c r="B1037" s="245" t="s">
        <v>112</v>
      </c>
      <c r="C1037" s="247">
        <v>0</v>
      </c>
    </row>
    <row r="1038" s="101" customFormat="1" ht="16.95" customHeight="1" spans="1:3">
      <c r="A1038" s="245" t="s">
        <v>2185</v>
      </c>
      <c r="B1038" s="245" t="s">
        <v>113</v>
      </c>
      <c r="C1038" s="247">
        <v>0</v>
      </c>
    </row>
    <row r="1039" s="101" customFormat="1" ht="16.95" customHeight="1" spans="1:3">
      <c r="A1039" s="245" t="s">
        <v>2186</v>
      </c>
      <c r="B1039" s="245" t="s">
        <v>887</v>
      </c>
      <c r="C1039" s="247">
        <v>0</v>
      </c>
    </row>
    <row r="1040" s="101" customFormat="1" ht="16.95" customHeight="1" spans="1:3">
      <c r="A1040" s="245" t="s">
        <v>2187</v>
      </c>
      <c r="B1040" s="245" t="s">
        <v>888</v>
      </c>
      <c r="C1040" s="247">
        <v>0</v>
      </c>
    </row>
    <row r="1041" s="101" customFormat="1" ht="16.95" customHeight="1" spans="1:3">
      <c r="A1041" s="245" t="s">
        <v>2188</v>
      </c>
      <c r="B1041" s="245" t="s">
        <v>889</v>
      </c>
      <c r="C1041" s="247">
        <v>0</v>
      </c>
    </row>
    <row r="1042" s="101" customFormat="1" ht="16.95" customHeight="1" spans="1:3">
      <c r="A1042" s="245" t="s">
        <v>2189</v>
      </c>
      <c r="B1042" s="245" t="s">
        <v>890</v>
      </c>
      <c r="C1042" s="247">
        <v>0</v>
      </c>
    </row>
    <row r="1043" s="101" customFormat="1" ht="16.95" customHeight="1" spans="1:3">
      <c r="A1043" s="245" t="s">
        <v>2190</v>
      </c>
      <c r="B1043" s="245" t="s">
        <v>891</v>
      </c>
      <c r="C1043" s="247">
        <v>0</v>
      </c>
    </row>
    <row r="1044" s="101" customFormat="1" ht="16.95" customHeight="1" spans="1:3">
      <c r="A1044" s="245" t="s">
        <v>2191</v>
      </c>
      <c r="B1044" s="245" t="s">
        <v>892</v>
      </c>
      <c r="C1044" s="247">
        <v>0</v>
      </c>
    </row>
    <row r="1045" s="101" customFormat="1" ht="16.95" customHeight="1" spans="1:3">
      <c r="A1045" s="245" t="s">
        <v>2192</v>
      </c>
      <c r="B1045" s="245" t="s">
        <v>893</v>
      </c>
      <c r="C1045" s="247">
        <v>0</v>
      </c>
    </row>
    <row r="1046" s="101" customFormat="1" ht="16.95" customHeight="1" spans="1:3">
      <c r="A1046" s="245" t="s">
        <v>2193</v>
      </c>
      <c r="B1046" s="245" t="s">
        <v>894</v>
      </c>
      <c r="C1046" s="247">
        <v>0</v>
      </c>
    </row>
    <row r="1047" s="101" customFormat="1" ht="16.95" customHeight="1" spans="1:3">
      <c r="A1047" s="245" t="s">
        <v>2194</v>
      </c>
      <c r="B1047" s="245" t="s">
        <v>895</v>
      </c>
      <c r="C1047" s="247">
        <v>0</v>
      </c>
    </row>
    <row r="1048" s="101" customFormat="1" ht="16.95" customHeight="1" spans="1:3">
      <c r="A1048" s="245" t="s">
        <v>2195</v>
      </c>
      <c r="B1048" s="245" t="s">
        <v>896</v>
      </c>
      <c r="C1048" s="247">
        <v>0</v>
      </c>
    </row>
    <row r="1049" s="101" customFormat="1" ht="16.95" customHeight="1" spans="1:3">
      <c r="A1049" s="245" t="s">
        <v>2196</v>
      </c>
      <c r="B1049" s="245" t="s">
        <v>897</v>
      </c>
      <c r="C1049" s="247">
        <v>0</v>
      </c>
    </row>
    <row r="1050" s="101" customFormat="1" ht="16.95" customHeight="1" spans="1:3">
      <c r="A1050" s="245" t="s">
        <v>2197</v>
      </c>
      <c r="B1050" s="245" t="s">
        <v>898</v>
      </c>
      <c r="C1050" s="247">
        <v>0</v>
      </c>
    </row>
    <row r="1051" s="101" customFormat="1" ht="16.95" customHeight="1" spans="1:3">
      <c r="A1051" s="245" t="s">
        <v>2198</v>
      </c>
      <c r="B1051" s="246" t="s">
        <v>899</v>
      </c>
      <c r="C1051" s="247">
        <v>0</v>
      </c>
    </row>
    <row r="1052" s="101" customFormat="1" ht="16.95" customHeight="1" spans="1:3">
      <c r="A1052" s="245" t="s">
        <v>2199</v>
      </c>
      <c r="B1052" s="245" t="s">
        <v>111</v>
      </c>
      <c r="C1052" s="247">
        <v>0</v>
      </c>
    </row>
    <row r="1053" s="101" customFormat="1" ht="16.95" customHeight="1" spans="1:3">
      <c r="A1053" s="245" t="s">
        <v>2200</v>
      </c>
      <c r="B1053" s="245" t="s">
        <v>112</v>
      </c>
      <c r="C1053" s="247">
        <v>0</v>
      </c>
    </row>
    <row r="1054" s="101" customFormat="1" ht="16.95" customHeight="1" spans="1:3">
      <c r="A1054" s="245" t="s">
        <v>2201</v>
      </c>
      <c r="B1054" s="245" t="s">
        <v>113</v>
      </c>
      <c r="C1054" s="247">
        <v>0</v>
      </c>
    </row>
    <row r="1055" s="101" customFormat="1" ht="16.95" customHeight="1" spans="1:3">
      <c r="A1055" s="245" t="s">
        <v>2202</v>
      </c>
      <c r="B1055" s="245" t="s">
        <v>900</v>
      </c>
      <c r="C1055" s="247">
        <v>0</v>
      </c>
    </row>
    <row r="1056" s="101" customFormat="1" ht="16.95" customHeight="1" spans="1:3">
      <c r="A1056" s="245" t="s">
        <v>2203</v>
      </c>
      <c r="B1056" s="246" t="s">
        <v>901</v>
      </c>
      <c r="C1056" s="247">
        <v>100.050417</v>
      </c>
    </row>
    <row r="1057" s="101" customFormat="1" ht="16.95" customHeight="1" spans="1:3">
      <c r="A1057" s="245" t="s">
        <v>2204</v>
      </c>
      <c r="B1057" s="245" t="s">
        <v>111</v>
      </c>
      <c r="C1057" s="247">
        <v>0</v>
      </c>
    </row>
    <row r="1058" s="101" customFormat="1" ht="16.95" customHeight="1" spans="1:3">
      <c r="A1058" s="245" t="s">
        <v>2205</v>
      </c>
      <c r="B1058" s="245" t="s">
        <v>112</v>
      </c>
      <c r="C1058" s="247">
        <v>0</v>
      </c>
    </row>
    <row r="1059" s="101" customFormat="1" ht="16.95" customHeight="1" spans="1:3">
      <c r="A1059" s="245" t="s">
        <v>2206</v>
      </c>
      <c r="B1059" s="245" t="s">
        <v>113</v>
      </c>
      <c r="C1059" s="247">
        <v>0</v>
      </c>
    </row>
    <row r="1060" s="101" customFormat="1" ht="16.95" customHeight="1" spans="1:3">
      <c r="A1060" s="245" t="s">
        <v>2207</v>
      </c>
      <c r="B1060" s="245" t="s">
        <v>902</v>
      </c>
      <c r="C1060" s="247">
        <v>0</v>
      </c>
    </row>
    <row r="1061" s="101" customFormat="1" ht="16.95" customHeight="1" spans="1:3">
      <c r="A1061" s="245" t="s">
        <v>2208</v>
      </c>
      <c r="B1061" s="245" t="s">
        <v>903</v>
      </c>
      <c r="C1061" s="247">
        <v>0</v>
      </c>
    </row>
    <row r="1062" s="101" customFormat="1" ht="16.95" customHeight="1" spans="1:3">
      <c r="A1062" s="245" t="s">
        <v>2209</v>
      </c>
      <c r="B1062" s="245" t="s">
        <v>904</v>
      </c>
      <c r="C1062" s="247">
        <v>0</v>
      </c>
    </row>
    <row r="1063" s="101" customFormat="1" ht="16.95" customHeight="1" spans="1:3">
      <c r="A1063" s="245" t="s">
        <v>2210</v>
      </c>
      <c r="B1063" s="245" t="s">
        <v>905</v>
      </c>
      <c r="C1063" s="247">
        <v>0</v>
      </c>
    </row>
    <row r="1064" s="101" customFormat="1" ht="16.95" customHeight="1" spans="1:3">
      <c r="A1064" s="245" t="s">
        <v>2211</v>
      </c>
      <c r="B1064" s="245" t="s">
        <v>906</v>
      </c>
      <c r="C1064" s="247">
        <v>100.050417</v>
      </c>
    </row>
    <row r="1065" s="101" customFormat="1" ht="16.95" customHeight="1" spans="1:3">
      <c r="A1065" s="245" t="s">
        <v>2212</v>
      </c>
      <c r="B1065" s="245" t="s">
        <v>120</v>
      </c>
      <c r="C1065" s="247">
        <v>0</v>
      </c>
    </row>
    <row r="1066" s="101" customFormat="1" ht="16.95" customHeight="1" spans="1:3">
      <c r="A1066" s="245" t="s">
        <v>2213</v>
      </c>
      <c r="B1066" s="245" t="s">
        <v>907</v>
      </c>
      <c r="C1066" s="247">
        <v>0</v>
      </c>
    </row>
    <row r="1067" s="101" customFormat="1" ht="16.95" customHeight="1" spans="1:3">
      <c r="A1067" s="245" t="s">
        <v>2214</v>
      </c>
      <c r="B1067" s="246" t="s">
        <v>908</v>
      </c>
      <c r="C1067" s="247">
        <v>0</v>
      </c>
    </row>
    <row r="1068" s="101" customFormat="1" ht="16.95" customHeight="1" spans="1:3">
      <c r="A1068" s="245" t="s">
        <v>2215</v>
      </c>
      <c r="B1068" s="245" t="s">
        <v>111</v>
      </c>
      <c r="C1068" s="247">
        <v>0</v>
      </c>
    </row>
    <row r="1069" s="101" customFormat="1" ht="16.95" customHeight="1" spans="1:3">
      <c r="A1069" s="245" t="s">
        <v>2216</v>
      </c>
      <c r="B1069" s="245" t="s">
        <v>112</v>
      </c>
      <c r="C1069" s="247">
        <v>0</v>
      </c>
    </row>
    <row r="1070" s="101" customFormat="1" ht="16.95" customHeight="1" spans="1:3">
      <c r="A1070" s="245" t="s">
        <v>2217</v>
      </c>
      <c r="B1070" s="245" t="s">
        <v>113</v>
      </c>
      <c r="C1070" s="247">
        <v>0</v>
      </c>
    </row>
    <row r="1071" s="101" customFormat="1" ht="16.95" customHeight="1" spans="1:3">
      <c r="A1071" s="245" t="s">
        <v>2218</v>
      </c>
      <c r="B1071" s="245" t="s">
        <v>909</v>
      </c>
      <c r="C1071" s="247">
        <v>0</v>
      </c>
    </row>
    <row r="1072" s="101" customFormat="1" ht="16.95" customHeight="1" spans="1:3">
      <c r="A1072" s="245" t="s">
        <v>2219</v>
      </c>
      <c r="B1072" s="245" t="s">
        <v>910</v>
      </c>
      <c r="C1072" s="247">
        <v>0</v>
      </c>
    </row>
    <row r="1073" s="101" customFormat="1" ht="16.95" customHeight="1" spans="1:3">
      <c r="A1073" s="245" t="s">
        <v>2220</v>
      </c>
      <c r="B1073" s="245" t="s">
        <v>911</v>
      </c>
      <c r="C1073" s="247">
        <v>0</v>
      </c>
    </row>
    <row r="1074" s="101" customFormat="1" ht="16.95" customHeight="1" spans="1:3">
      <c r="A1074" s="245" t="s">
        <v>2221</v>
      </c>
      <c r="B1074" s="246" t="s">
        <v>912</v>
      </c>
      <c r="C1074" s="247">
        <v>156.678953022</v>
      </c>
    </row>
    <row r="1075" s="101" customFormat="1" ht="16.95" customHeight="1" spans="1:3">
      <c r="A1075" s="245" t="s">
        <v>2222</v>
      </c>
      <c r="B1075" s="245" t="s">
        <v>111</v>
      </c>
      <c r="C1075" s="247">
        <v>156.678953022</v>
      </c>
    </row>
    <row r="1076" s="101" customFormat="1" ht="16.95" customHeight="1" spans="1:3">
      <c r="A1076" s="245" t="s">
        <v>2223</v>
      </c>
      <c r="B1076" s="245" t="s">
        <v>112</v>
      </c>
      <c r="C1076" s="247">
        <v>0</v>
      </c>
    </row>
    <row r="1077" s="101" customFormat="1" ht="16.95" customHeight="1" spans="1:3">
      <c r="A1077" s="245" t="s">
        <v>2224</v>
      </c>
      <c r="B1077" s="245" t="s">
        <v>113</v>
      </c>
      <c r="C1077" s="247">
        <v>0</v>
      </c>
    </row>
    <row r="1078" s="101" customFormat="1" ht="16.95" customHeight="1" spans="1:3">
      <c r="A1078" s="245" t="s">
        <v>2225</v>
      </c>
      <c r="B1078" s="245" t="s">
        <v>913</v>
      </c>
      <c r="C1078" s="247">
        <v>0</v>
      </c>
    </row>
    <row r="1079" s="101" customFormat="1" ht="16.95" customHeight="1" spans="1:3">
      <c r="A1079" s="245" t="s">
        <v>2226</v>
      </c>
      <c r="B1079" s="245" t="s">
        <v>914</v>
      </c>
      <c r="C1079" s="247">
        <v>0</v>
      </c>
    </row>
    <row r="1080" s="101" customFormat="1" ht="16.95" customHeight="1" spans="1:3">
      <c r="A1080" s="245" t="s">
        <v>2227</v>
      </c>
      <c r="B1080" s="245" t="s">
        <v>915</v>
      </c>
      <c r="C1080" s="247">
        <v>0</v>
      </c>
    </row>
    <row r="1081" s="101" customFormat="1" ht="16.95" customHeight="1" spans="1:3">
      <c r="A1081" s="245" t="s">
        <v>2228</v>
      </c>
      <c r="B1081" s="245" t="s">
        <v>916</v>
      </c>
      <c r="C1081" s="247">
        <v>0</v>
      </c>
    </row>
    <row r="1082" s="101" customFormat="1" ht="16.95" customHeight="1" spans="1:3">
      <c r="A1082" s="245" t="s">
        <v>2229</v>
      </c>
      <c r="B1082" s="246" t="s">
        <v>917</v>
      </c>
      <c r="C1082" s="247">
        <v>0</v>
      </c>
    </row>
    <row r="1083" s="101" customFormat="1" ht="16.95" customHeight="1" spans="1:3">
      <c r="A1083" s="245" t="s">
        <v>2230</v>
      </c>
      <c r="B1083" s="245" t="s">
        <v>918</v>
      </c>
      <c r="C1083" s="247">
        <v>0</v>
      </c>
    </row>
    <row r="1084" s="101" customFormat="1" ht="16.95" customHeight="1" spans="1:3">
      <c r="A1084" s="245" t="s">
        <v>2231</v>
      </c>
      <c r="B1084" s="245" t="s">
        <v>919</v>
      </c>
      <c r="C1084" s="247">
        <v>0</v>
      </c>
    </row>
    <row r="1085" s="101" customFormat="1" ht="16.95" customHeight="1" spans="1:3">
      <c r="A1085" s="245" t="s">
        <v>2232</v>
      </c>
      <c r="B1085" s="245" t="s">
        <v>920</v>
      </c>
      <c r="C1085" s="247">
        <v>0</v>
      </c>
    </row>
    <row r="1086" s="101" customFormat="1" ht="16.95" customHeight="1" spans="1:3">
      <c r="A1086" s="245" t="s">
        <v>2233</v>
      </c>
      <c r="B1086" s="245" t="s">
        <v>921</v>
      </c>
      <c r="C1086" s="247">
        <v>0</v>
      </c>
    </row>
    <row r="1087" s="101" customFormat="1" ht="16.95" customHeight="1" spans="1:3">
      <c r="A1087" s="245" t="s">
        <v>2234</v>
      </c>
      <c r="B1087" s="245" t="s">
        <v>922</v>
      </c>
      <c r="C1087" s="247">
        <v>0</v>
      </c>
    </row>
    <row r="1088" s="101" customFormat="1" ht="16.95" customHeight="1" spans="1:3">
      <c r="A1088" s="245" t="s">
        <v>2235</v>
      </c>
      <c r="B1088" s="246" t="s">
        <v>923</v>
      </c>
      <c r="C1088" s="247">
        <v>2069.2071509124</v>
      </c>
    </row>
    <row r="1089" s="101" customFormat="1" ht="16.95" customHeight="1" spans="1:3">
      <c r="A1089" s="245" t="s">
        <v>2236</v>
      </c>
      <c r="B1089" s="246" t="s">
        <v>924</v>
      </c>
      <c r="C1089" s="247">
        <v>2069.2071509124</v>
      </c>
    </row>
    <row r="1090" s="101" customFormat="1" ht="16.95" customHeight="1" spans="1:3">
      <c r="A1090" s="245" t="s">
        <v>2237</v>
      </c>
      <c r="B1090" s="245" t="s">
        <v>111</v>
      </c>
      <c r="C1090" s="247">
        <v>1497.1188665064</v>
      </c>
    </row>
    <row r="1091" s="101" customFormat="1" ht="16.95" customHeight="1" spans="1:3">
      <c r="A1091" s="245" t="s">
        <v>2238</v>
      </c>
      <c r="B1091" s="245" t="s">
        <v>112</v>
      </c>
      <c r="C1091" s="247">
        <v>111.16713</v>
      </c>
    </row>
    <row r="1092" s="101" customFormat="1" ht="16.95" customHeight="1" spans="1:3">
      <c r="A1092" s="245" t="s">
        <v>2239</v>
      </c>
      <c r="B1092" s="245" t="s">
        <v>113</v>
      </c>
      <c r="C1092" s="247">
        <v>0</v>
      </c>
    </row>
    <row r="1093" s="101" customFormat="1" ht="16.95" customHeight="1" spans="1:3">
      <c r="A1093" s="245" t="s">
        <v>2240</v>
      </c>
      <c r="B1093" s="245" t="s">
        <v>925</v>
      </c>
      <c r="C1093" s="247">
        <v>0</v>
      </c>
    </row>
    <row r="1094" s="101" customFormat="1" ht="16.95" customHeight="1" spans="1:3">
      <c r="A1094" s="245" t="s">
        <v>2241</v>
      </c>
      <c r="B1094" s="245" t="s">
        <v>926</v>
      </c>
      <c r="C1094" s="247">
        <v>460.921154406</v>
      </c>
    </row>
    <row r="1095" s="101" customFormat="1" ht="16.95" customHeight="1" spans="1:3">
      <c r="A1095" s="245" t="s">
        <v>2242</v>
      </c>
      <c r="B1095" s="245" t="s">
        <v>927</v>
      </c>
      <c r="C1095" s="247">
        <v>0</v>
      </c>
    </row>
    <row r="1096" s="101" customFormat="1" ht="16.95" customHeight="1" spans="1:3">
      <c r="A1096" s="245" t="s">
        <v>2243</v>
      </c>
      <c r="B1096" s="245" t="s">
        <v>928</v>
      </c>
      <c r="C1096" s="247">
        <v>0</v>
      </c>
    </row>
    <row r="1097" s="101" customFormat="1" ht="16.95" customHeight="1" spans="1:3">
      <c r="A1097" s="245" t="s">
        <v>2244</v>
      </c>
      <c r="B1097" s="245" t="s">
        <v>120</v>
      </c>
      <c r="C1097" s="247">
        <v>0</v>
      </c>
    </row>
    <row r="1098" s="101" customFormat="1" ht="16.95" customHeight="1" spans="1:3">
      <c r="A1098" s="245" t="s">
        <v>2245</v>
      </c>
      <c r="B1098" s="245" t="s">
        <v>929</v>
      </c>
      <c r="C1098" s="247">
        <v>0</v>
      </c>
    </row>
    <row r="1099" s="101" customFormat="1" ht="16.95" customHeight="1" spans="1:3">
      <c r="A1099" s="245" t="s">
        <v>2246</v>
      </c>
      <c r="B1099" s="246" t="s">
        <v>930</v>
      </c>
      <c r="C1099" s="247">
        <v>0</v>
      </c>
    </row>
    <row r="1100" s="101" customFormat="1" ht="16.95" customHeight="1" spans="1:3">
      <c r="A1100" s="245" t="s">
        <v>2247</v>
      </c>
      <c r="B1100" s="245" t="s">
        <v>111</v>
      </c>
      <c r="C1100" s="247">
        <v>0</v>
      </c>
    </row>
    <row r="1101" s="101" customFormat="1" ht="16.95" customHeight="1" spans="1:3">
      <c r="A1101" s="245" t="s">
        <v>2248</v>
      </c>
      <c r="B1101" s="245" t="s">
        <v>112</v>
      </c>
      <c r="C1101" s="247">
        <v>0</v>
      </c>
    </row>
    <row r="1102" s="101" customFormat="1" ht="16.95" customHeight="1" spans="1:3">
      <c r="A1102" s="245" t="s">
        <v>2249</v>
      </c>
      <c r="B1102" s="245" t="s">
        <v>113</v>
      </c>
      <c r="C1102" s="247">
        <v>0</v>
      </c>
    </row>
    <row r="1103" s="101" customFormat="1" ht="16.95" customHeight="1" spans="1:3">
      <c r="A1103" s="245" t="s">
        <v>2250</v>
      </c>
      <c r="B1103" s="245" t="s">
        <v>931</v>
      </c>
      <c r="C1103" s="247">
        <v>0</v>
      </c>
    </row>
    <row r="1104" s="101" customFormat="1" ht="16.95" customHeight="1" spans="1:3">
      <c r="A1104" s="245" t="s">
        <v>2251</v>
      </c>
      <c r="B1104" s="245" t="s">
        <v>932</v>
      </c>
      <c r="C1104" s="247">
        <v>0</v>
      </c>
    </row>
    <row r="1105" s="101" customFormat="1" ht="16.95" customHeight="1" spans="1:3">
      <c r="A1105" s="245" t="s">
        <v>2252</v>
      </c>
      <c r="B1105" s="246" t="s">
        <v>933</v>
      </c>
      <c r="C1105" s="247">
        <v>0</v>
      </c>
    </row>
    <row r="1106" s="101" customFormat="1" ht="16.95" customHeight="1" spans="1:3">
      <c r="A1106" s="245" t="s">
        <v>2253</v>
      </c>
      <c r="B1106" s="245" t="s">
        <v>934</v>
      </c>
      <c r="C1106" s="247">
        <v>0</v>
      </c>
    </row>
    <row r="1107" s="101" customFormat="1" ht="16.95" customHeight="1" spans="1:3">
      <c r="A1107" s="245" t="s">
        <v>2254</v>
      </c>
      <c r="B1107" s="245" t="s">
        <v>935</v>
      </c>
      <c r="C1107" s="247">
        <v>0</v>
      </c>
    </row>
    <row r="1108" s="101" customFormat="1" ht="16.95" customHeight="1" spans="1:3">
      <c r="A1108" s="245" t="s">
        <v>2255</v>
      </c>
      <c r="B1108" s="246" t="s">
        <v>936</v>
      </c>
      <c r="C1108" s="247">
        <v>17.7867408</v>
      </c>
    </row>
    <row r="1109" s="101" customFormat="1" ht="16.95" customHeight="1" spans="1:3">
      <c r="A1109" s="245" t="s">
        <v>2256</v>
      </c>
      <c r="B1109" s="246" t="s">
        <v>937</v>
      </c>
      <c r="C1109" s="247">
        <v>17.7867408</v>
      </c>
    </row>
    <row r="1110" s="101" customFormat="1" ht="16.95" customHeight="1" spans="1:3">
      <c r="A1110" s="245" t="s">
        <v>2257</v>
      </c>
      <c r="B1110" s="245" t="s">
        <v>111</v>
      </c>
      <c r="C1110" s="247">
        <v>17.7867408</v>
      </c>
    </row>
    <row r="1111" s="101" customFormat="1" ht="16.95" customHeight="1" spans="1:3">
      <c r="A1111" s="245" t="s">
        <v>2258</v>
      </c>
      <c r="B1111" s="245" t="s">
        <v>112</v>
      </c>
      <c r="C1111" s="247">
        <v>0</v>
      </c>
    </row>
    <row r="1112" s="101" customFormat="1" ht="16.95" customHeight="1" spans="1:3">
      <c r="A1112" s="245" t="s">
        <v>2259</v>
      </c>
      <c r="B1112" s="245" t="s">
        <v>113</v>
      </c>
      <c r="C1112" s="247">
        <v>0</v>
      </c>
    </row>
    <row r="1113" s="101" customFormat="1" ht="16.95" customHeight="1" spans="1:3">
      <c r="A1113" s="245" t="s">
        <v>2260</v>
      </c>
      <c r="B1113" s="245" t="s">
        <v>938</v>
      </c>
      <c r="C1113" s="247">
        <v>0</v>
      </c>
    </row>
    <row r="1114" s="101" customFormat="1" ht="16.95" customHeight="1" spans="1:3">
      <c r="A1114" s="245" t="s">
        <v>2261</v>
      </c>
      <c r="B1114" s="245" t="s">
        <v>120</v>
      </c>
      <c r="C1114" s="247">
        <v>0</v>
      </c>
    </row>
    <row r="1115" s="101" customFormat="1" ht="16.95" customHeight="1" spans="1:3">
      <c r="A1115" s="245" t="s">
        <v>2262</v>
      </c>
      <c r="B1115" s="245" t="s">
        <v>939</v>
      </c>
      <c r="C1115" s="247">
        <v>0</v>
      </c>
    </row>
    <row r="1116" s="101" customFormat="1" ht="16.95" customHeight="1" spans="1:3">
      <c r="A1116" s="245" t="s">
        <v>2263</v>
      </c>
      <c r="B1116" s="246" t="s">
        <v>940</v>
      </c>
      <c r="C1116" s="247">
        <v>0</v>
      </c>
    </row>
    <row r="1117" s="101" customFormat="1" ht="16.95" customHeight="1" spans="1:3">
      <c r="A1117" s="245" t="s">
        <v>2264</v>
      </c>
      <c r="B1117" s="245" t="s">
        <v>941</v>
      </c>
      <c r="C1117" s="247">
        <v>0</v>
      </c>
    </row>
    <row r="1118" s="101" customFormat="1" ht="16.95" customHeight="1" spans="1:3">
      <c r="A1118" s="245" t="s">
        <v>2265</v>
      </c>
      <c r="B1118" s="245" t="s">
        <v>942</v>
      </c>
      <c r="C1118" s="247">
        <v>0</v>
      </c>
    </row>
    <row r="1119" s="101" customFormat="1" ht="16.95" customHeight="1" spans="1:3">
      <c r="A1119" s="245" t="s">
        <v>2266</v>
      </c>
      <c r="B1119" s="245" t="s">
        <v>943</v>
      </c>
      <c r="C1119" s="247">
        <v>0</v>
      </c>
    </row>
    <row r="1120" s="101" customFormat="1" ht="16.95" customHeight="1" spans="1:3">
      <c r="A1120" s="245" t="s">
        <v>2267</v>
      </c>
      <c r="B1120" s="245" t="s">
        <v>944</v>
      </c>
      <c r="C1120" s="247">
        <v>0</v>
      </c>
    </row>
    <row r="1121" s="101" customFormat="1" ht="16.95" customHeight="1" spans="1:3">
      <c r="A1121" s="245" t="s">
        <v>2268</v>
      </c>
      <c r="B1121" s="245" t="s">
        <v>945</v>
      </c>
      <c r="C1121" s="247">
        <v>0</v>
      </c>
    </row>
    <row r="1122" s="101" customFormat="1" ht="16.95" customHeight="1" spans="1:3">
      <c r="A1122" s="245" t="s">
        <v>2269</v>
      </c>
      <c r="B1122" s="245" t="s">
        <v>946</v>
      </c>
      <c r="C1122" s="247">
        <v>0</v>
      </c>
    </row>
    <row r="1123" s="101" customFormat="1" ht="16.95" customHeight="1" spans="1:3">
      <c r="A1123" s="245" t="s">
        <v>2270</v>
      </c>
      <c r="B1123" s="245" t="s">
        <v>947</v>
      </c>
      <c r="C1123" s="247">
        <v>0</v>
      </c>
    </row>
    <row r="1124" s="101" customFormat="1" ht="16.95" customHeight="1" spans="1:3">
      <c r="A1124" s="245" t="s">
        <v>2271</v>
      </c>
      <c r="B1124" s="245" t="s">
        <v>948</v>
      </c>
      <c r="C1124" s="247">
        <v>0</v>
      </c>
    </row>
    <row r="1125" s="101" customFormat="1" ht="16.95" customHeight="1" spans="1:3">
      <c r="A1125" s="245" t="s">
        <v>2272</v>
      </c>
      <c r="B1125" s="245" t="s">
        <v>949</v>
      </c>
      <c r="C1125" s="247">
        <v>0</v>
      </c>
    </row>
    <row r="1126" s="101" customFormat="1" ht="16.95" customHeight="1" spans="1:3">
      <c r="A1126" s="245" t="s">
        <v>2273</v>
      </c>
      <c r="B1126" s="246" t="s">
        <v>950</v>
      </c>
      <c r="C1126" s="247">
        <v>0</v>
      </c>
    </row>
    <row r="1127" s="101" customFormat="1" ht="16.95" customHeight="1" spans="1:3">
      <c r="A1127" s="245" t="s">
        <v>2274</v>
      </c>
      <c r="B1127" s="245" t="s">
        <v>951</v>
      </c>
      <c r="C1127" s="247">
        <v>0</v>
      </c>
    </row>
    <row r="1128" s="101" customFormat="1" ht="16.95" customHeight="1" spans="1:3">
      <c r="A1128" s="245" t="s">
        <v>2275</v>
      </c>
      <c r="B1128" s="245" t="s">
        <v>952</v>
      </c>
      <c r="C1128" s="247">
        <v>0</v>
      </c>
    </row>
    <row r="1129" s="101" customFormat="1" ht="16.95" customHeight="1" spans="1:3">
      <c r="A1129" s="245" t="s">
        <v>2276</v>
      </c>
      <c r="B1129" s="245" t="s">
        <v>953</v>
      </c>
      <c r="C1129" s="247">
        <v>0</v>
      </c>
    </row>
    <row r="1130" s="101" customFormat="1" ht="16.95" customHeight="1" spans="1:3">
      <c r="A1130" s="245" t="s">
        <v>2277</v>
      </c>
      <c r="B1130" s="245" t="s">
        <v>954</v>
      </c>
      <c r="C1130" s="247">
        <v>0</v>
      </c>
    </row>
    <row r="1131" s="101" customFormat="1" ht="16.95" customHeight="1" spans="1:3">
      <c r="A1131" s="245" t="s">
        <v>2278</v>
      </c>
      <c r="B1131" s="245" t="s">
        <v>955</v>
      </c>
      <c r="C1131" s="247">
        <v>0</v>
      </c>
    </row>
    <row r="1132" s="101" customFormat="1" ht="16.95" customHeight="1" spans="1:3">
      <c r="A1132" s="245" t="s">
        <v>2279</v>
      </c>
      <c r="B1132" s="246" t="s">
        <v>956</v>
      </c>
      <c r="C1132" s="247">
        <v>0</v>
      </c>
    </row>
    <row r="1133" s="101" customFormat="1" ht="16.95" customHeight="1" spans="1:3">
      <c r="A1133" s="245" t="s">
        <v>2280</v>
      </c>
      <c r="B1133" s="245" t="s">
        <v>957</v>
      </c>
      <c r="C1133" s="247">
        <v>0</v>
      </c>
    </row>
    <row r="1134" s="101" customFormat="1" ht="16.95" customHeight="1" spans="1:3">
      <c r="A1134" s="245" t="s">
        <v>2281</v>
      </c>
      <c r="B1134" s="245" t="s">
        <v>958</v>
      </c>
      <c r="C1134" s="247">
        <v>0</v>
      </c>
    </row>
    <row r="1135" s="101" customFormat="1" ht="16.95" customHeight="1" spans="1:3">
      <c r="A1135" s="245" t="s">
        <v>2282</v>
      </c>
      <c r="B1135" s="246" t="s">
        <v>959</v>
      </c>
      <c r="C1135" s="247">
        <v>0</v>
      </c>
    </row>
    <row r="1136" s="101" customFormat="1" ht="16.95" customHeight="1" spans="1:3">
      <c r="A1136" s="245" t="s">
        <v>2283</v>
      </c>
      <c r="B1136" s="245" t="s">
        <v>960</v>
      </c>
      <c r="C1136" s="247">
        <v>0</v>
      </c>
    </row>
    <row r="1137" s="101" customFormat="1" ht="16.95" customHeight="1" spans="1:3">
      <c r="A1137" s="245" t="s">
        <v>2284</v>
      </c>
      <c r="B1137" s="245" t="s">
        <v>961</v>
      </c>
      <c r="C1137" s="247">
        <v>0</v>
      </c>
    </row>
    <row r="1138" s="101" customFormat="1" ht="16.95" customHeight="1" spans="1:3">
      <c r="A1138" s="245" t="s">
        <v>2285</v>
      </c>
      <c r="B1138" s="246" t="s">
        <v>962</v>
      </c>
      <c r="C1138" s="247">
        <v>0</v>
      </c>
    </row>
    <row r="1139" s="101" customFormat="1" ht="16.95" customHeight="1" spans="1:3">
      <c r="A1139" s="245" t="s">
        <v>2286</v>
      </c>
      <c r="B1139" s="246" t="s">
        <v>963</v>
      </c>
      <c r="C1139" s="247">
        <v>0</v>
      </c>
    </row>
    <row r="1140" s="101" customFormat="1" ht="16.95" customHeight="1" spans="1:3">
      <c r="A1140" s="245" t="s">
        <v>2287</v>
      </c>
      <c r="B1140" s="246" t="s">
        <v>964</v>
      </c>
      <c r="C1140" s="247">
        <v>0</v>
      </c>
    </row>
    <row r="1141" s="101" customFormat="1" ht="16.95" customHeight="1" spans="1:3">
      <c r="A1141" s="245" t="s">
        <v>2288</v>
      </c>
      <c r="B1141" s="246" t="s">
        <v>2289</v>
      </c>
      <c r="C1141" s="247">
        <v>0</v>
      </c>
    </row>
    <row r="1142" s="101" customFormat="1" ht="16.95" customHeight="1" spans="1:3">
      <c r="A1142" s="245" t="s">
        <v>2290</v>
      </c>
      <c r="B1142" s="246" t="s">
        <v>2291</v>
      </c>
      <c r="C1142" s="247">
        <v>0</v>
      </c>
    </row>
    <row r="1143" s="101" customFormat="1" ht="16.95" customHeight="1" spans="1:3">
      <c r="A1143" s="245" t="s">
        <v>2292</v>
      </c>
      <c r="B1143" s="246" t="s">
        <v>967</v>
      </c>
      <c r="C1143" s="247">
        <v>0</v>
      </c>
    </row>
    <row r="1144" s="101" customFormat="1" ht="16.95" customHeight="1" spans="1:3">
      <c r="A1144" s="245" t="s">
        <v>2293</v>
      </c>
      <c r="B1144" s="246" t="s">
        <v>2294</v>
      </c>
      <c r="C1144" s="247">
        <v>0</v>
      </c>
    </row>
    <row r="1145" s="101" customFormat="1" ht="16.95" customHeight="1" spans="1:3">
      <c r="A1145" s="245" t="s">
        <v>2295</v>
      </c>
      <c r="B1145" s="246" t="s">
        <v>968</v>
      </c>
      <c r="C1145" s="247">
        <v>0</v>
      </c>
    </row>
    <row r="1146" s="101" customFormat="1" ht="16.95" customHeight="1" spans="1:3">
      <c r="A1146" s="245" t="s">
        <v>2296</v>
      </c>
      <c r="B1146" s="246" t="s">
        <v>969</v>
      </c>
      <c r="C1146" s="247">
        <v>0</v>
      </c>
    </row>
    <row r="1147" s="101" customFormat="1" ht="16.95" customHeight="1" spans="1:3">
      <c r="A1147" s="245" t="s">
        <v>2297</v>
      </c>
      <c r="B1147" s="246" t="s">
        <v>970</v>
      </c>
      <c r="C1147" s="247">
        <v>0</v>
      </c>
    </row>
    <row r="1148" s="101" customFormat="1" ht="16.95" customHeight="1" spans="1:3">
      <c r="A1148" s="245" t="s">
        <v>2298</v>
      </c>
      <c r="B1148" s="246" t="s">
        <v>971</v>
      </c>
      <c r="C1148" s="247">
        <v>3555.85718645244</v>
      </c>
    </row>
    <row r="1149" s="101" customFormat="1" ht="16.95" customHeight="1" spans="1:3">
      <c r="A1149" s="245" t="s">
        <v>2299</v>
      </c>
      <c r="B1149" s="246" t="s">
        <v>972</v>
      </c>
      <c r="C1149" s="247">
        <v>3441.545360679</v>
      </c>
    </row>
    <row r="1150" s="101" customFormat="1" ht="16.95" customHeight="1" spans="1:3">
      <c r="A1150" s="245" t="s">
        <v>2300</v>
      </c>
      <c r="B1150" s="245" t="s">
        <v>111</v>
      </c>
      <c r="C1150" s="247">
        <v>3441.545360679</v>
      </c>
    </row>
    <row r="1151" s="101" customFormat="1" ht="16.95" customHeight="1" spans="1:3">
      <c r="A1151" s="245" t="s">
        <v>2301</v>
      </c>
      <c r="B1151" s="245" t="s">
        <v>112</v>
      </c>
      <c r="C1151" s="247">
        <v>0</v>
      </c>
    </row>
    <row r="1152" s="101" customFormat="1" ht="16.95" customHeight="1" spans="1:3">
      <c r="A1152" s="245" t="s">
        <v>2302</v>
      </c>
      <c r="B1152" s="245" t="s">
        <v>113</v>
      </c>
      <c r="C1152" s="247">
        <v>0</v>
      </c>
    </row>
    <row r="1153" s="101" customFormat="1" ht="16.95" customHeight="1" spans="1:3">
      <c r="A1153" s="245" t="s">
        <v>2303</v>
      </c>
      <c r="B1153" s="245" t="s">
        <v>973</v>
      </c>
      <c r="C1153" s="247">
        <v>0</v>
      </c>
    </row>
    <row r="1154" s="101" customFormat="1" ht="16.95" customHeight="1" spans="1:3">
      <c r="A1154" s="245" t="s">
        <v>2304</v>
      </c>
      <c r="B1154" s="245" t="s">
        <v>974</v>
      </c>
      <c r="C1154" s="247">
        <v>0</v>
      </c>
    </row>
    <row r="1155" s="101" customFormat="1" ht="16.95" customHeight="1" spans="1:3">
      <c r="A1155" s="245" t="s">
        <v>2305</v>
      </c>
      <c r="B1155" s="245" t="s">
        <v>975</v>
      </c>
      <c r="C1155" s="247">
        <v>0</v>
      </c>
    </row>
    <row r="1156" s="101" customFormat="1" ht="16.95" customHeight="1" spans="1:3">
      <c r="A1156" s="245" t="s">
        <v>2306</v>
      </c>
      <c r="B1156" s="245" t="s">
        <v>976</v>
      </c>
      <c r="C1156" s="247">
        <v>0</v>
      </c>
    </row>
    <row r="1157" s="101" customFormat="1" ht="16.95" customHeight="1" spans="1:3">
      <c r="A1157" s="245" t="s">
        <v>2307</v>
      </c>
      <c r="B1157" s="245" t="s">
        <v>977</v>
      </c>
      <c r="C1157" s="247">
        <v>0</v>
      </c>
    </row>
    <row r="1158" s="101" customFormat="1" ht="16.95" customHeight="1" spans="1:3">
      <c r="A1158" s="245" t="s">
        <v>2308</v>
      </c>
      <c r="B1158" s="245" t="s">
        <v>978</v>
      </c>
      <c r="C1158" s="247">
        <v>0</v>
      </c>
    </row>
    <row r="1159" s="101" customFormat="1" ht="16.95" customHeight="1" spans="1:3">
      <c r="A1159" s="245" t="s">
        <v>2309</v>
      </c>
      <c r="B1159" s="245" t="s">
        <v>979</v>
      </c>
      <c r="C1159" s="247">
        <v>0</v>
      </c>
    </row>
    <row r="1160" s="101" customFormat="1" ht="16.95" customHeight="1" spans="1:3">
      <c r="A1160" s="245" t="s">
        <v>2310</v>
      </c>
      <c r="B1160" s="245" t="s">
        <v>980</v>
      </c>
      <c r="C1160" s="247">
        <v>0</v>
      </c>
    </row>
    <row r="1161" s="101" customFormat="1" ht="16.95" customHeight="1" spans="1:3">
      <c r="A1161" s="245" t="s">
        <v>2311</v>
      </c>
      <c r="B1161" s="245" t="s">
        <v>981</v>
      </c>
      <c r="C1161" s="247">
        <v>0</v>
      </c>
    </row>
    <row r="1162" s="101" customFormat="1" ht="16.95" customHeight="1" spans="1:3">
      <c r="A1162" s="245" t="s">
        <v>2312</v>
      </c>
      <c r="B1162" s="245" t="s">
        <v>982</v>
      </c>
      <c r="C1162" s="247">
        <v>0</v>
      </c>
    </row>
    <row r="1163" s="101" customFormat="1" ht="16.95" customHeight="1" spans="1:3">
      <c r="A1163" s="245" t="s">
        <v>2313</v>
      </c>
      <c r="B1163" s="245" t="s">
        <v>983</v>
      </c>
      <c r="C1163" s="247">
        <v>0</v>
      </c>
    </row>
    <row r="1164" s="101" customFormat="1" ht="16.95" customHeight="1" spans="1:3">
      <c r="A1164" s="245" t="s">
        <v>2314</v>
      </c>
      <c r="B1164" s="245" t="s">
        <v>984</v>
      </c>
      <c r="C1164" s="247">
        <v>0</v>
      </c>
    </row>
    <row r="1165" s="101" customFormat="1" ht="16.95" customHeight="1" spans="1:3">
      <c r="A1165" s="245" t="s">
        <v>2315</v>
      </c>
      <c r="B1165" s="245" t="s">
        <v>985</v>
      </c>
      <c r="C1165" s="247">
        <v>0</v>
      </c>
    </row>
    <row r="1166" s="101" customFormat="1" ht="16.95" customHeight="1" spans="1:3">
      <c r="A1166" s="245" t="s">
        <v>2316</v>
      </c>
      <c r="B1166" s="245" t="s">
        <v>986</v>
      </c>
      <c r="C1166" s="247">
        <v>0</v>
      </c>
    </row>
    <row r="1167" s="101" customFormat="1" ht="16.95" customHeight="1" spans="1:3">
      <c r="A1167" s="245" t="s">
        <v>2317</v>
      </c>
      <c r="B1167" s="245" t="s">
        <v>987</v>
      </c>
      <c r="C1167" s="247">
        <v>0</v>
      </c>
    </row>
    <row r="1168" s="101" customFormat="1" ht="16.95" customHeight="1" spans="1:3">
      <c r="A1168" s="245" t="s">
        <v>2318</v>
      </c>
      <c r="B1168" s="245" t="s">
        <v>988</v>
      </c>
      <c r="C1168" s="247">
        <v>0</v>
      </c>
    </row>
    <row r="1169" s="101" customFormat="1" ht="16.95" customHeight="1" spans="1:3">
      <c r="A1169" s="245" t="s">
        <v>2319</v>
      </c>
      <c r="B1169" s="245" t="s">
        <v>989</v>
      </c>
      <c r="C1169" s="247">
        <v>0</v>
      </c>
    </row>
    <row r="1170" s="101" customFormat="1" ht="16.95" customHeight="1" spans="1:3">
      <c r="A1170" s="245" t="s">
        <v>2320</v>
      </c>
      <c r="B1170" s="245" t="s">
        <v>990</v>
      </c>
      <c r="C1170" s="247">
        <v>0</v>
      </c>
    </row>
    <row r="1171" s="101" customFormat="1" ht="16.95" customHeight="1" spans="1:3">
      <c r="A1171" s="245" t="s">
        <v>2321</v>
      </c>
      <c r="B1171" s="245" t="s">
        <v>991</v>
      </c>
      <c r="C1171" s="247">
        <v>0</v>
      </c>
    </row>
    <row r="1172" s="101" customFormat="1" ht="16.95" customHeight="1" spans="1:3">
      <c r="A1172" s="245" t="s">
        <v>2322</v>
      </c>
      <c r="B1172" s="245" t="s">
        <v>992</v>
      </c>
      <c r="C1172" s="247">
        <v>0</v>
      </c>
    </row>
    <row r="1173" s="101" customFormat="1" ht="16.95" customHeight="1" spans="1:3">
      <c r="A1173" s="245" t="s">
        <v>2323</v>
      </c>
      <c r="B1173" s="245" t="s">
        <v>993</v>
      </c>
      <c r="C1173" s="247">
        <v>0</v>
      </c>
    </row>
    <row r="1174" s="101" customFormat="1" ht="16.95" customHeight="1" spans="1:3">
      <c r="A1174" s="245" t="s">
        <v>2324</v>
      </c>
      <c r="B1174" s="245" t="s">
        <v>120</v>
      </c>
      <c r="C1174" s="247">
        <v>0</v>
      </c>
    </row>
    <row r="1175" s="101" customFormat="1" ht="16.95" customHeight="1" spans="1:3">
      <c r="A1175" s="245" t="s">
        <v>2325</v>
      </c>
      <c r="B1175" s="245" t="s">
        <v>994</v>
      </c>
      <c r="C1175" s="247">
        <v>0</v>
      </c>
    </row>
    <row r="1176" s="101" customFormat="1" ht="16.95" customHeight="1" spans="1:3">
      <c r="A1176" s="245" t="s">
        <v>2326</v>
      </c>
      <c r="B1176" s="246" t="s">
        <v>995</v>
      </c>
      <c r="C1176" s="247">
        <v>114.31182577344</v>
      </c>
    </row>
    <row r="1177" s="101" customFormat="1" ht="16.95" customHeight="1" spans="1:3">
      <c r="A1177" s="245" t="s">
        <v>2327</v>
      </c>
      <c r="B1177" s="245" t="s">
        <v>111</v>
      </c>
      <c r="C1177" s="247">
        <v>114.31182577344</v>
      </c>
    </row>
    <row r="1178" s="101" customFormat="1" ht="16.95" customHeight="1" spans="1:3">
      <c r="A1178" s="245" t="s">
        <v>2328</v>
      </c>
      <c r="B1178" s="245" t="s">
        <v>112</v>
      </c>
      <c r="C1178" s="247">
        <v>0</v>
      </c>
    </row>
    <row r="1179" s="101" customFormat="1" ht="16.95" customHeight="1" spans="1:3">
      <c r="A1179" s="245" t="s">
        <v>2329</v>
      </c>
      <c r="B1179" s="245" t="s">
        <v>113</v>
      </c>
      <c r="C1179" s="247">
        <v>0</v>
      </c>
    </row>
    <row r="1180" s="101" customFormat="1" ht="16.95" customHeight="1" spans="1:3">
      <c r="A1180" s="245" t="s">
        <v>2330</v>
      </c>
      <c r="B1180" s="245" t="s">
        <v>996</v>
      </c>
      <c r="C1180" s="247">
        <v>0</v>
      </c>
    </row>
    <row r="1181" s="101" customFormat="1" ht="16.95" customHeight="1" spans="1:3">
      <c r="A1181" s="245" t="s">
        <v>2331</v>
      </c>
      <c r="B1181" s="245" t="s">
        <v>997</v>
      </c>
      <c r="C1181" s="247">
        <v>0</v>
      </c>
    </row>
    <row r="1182" s="101" customFormat="1" ht="16.95" customHeight="1" spans="1:3">
      <c r="A1182" s="245" t="s">
        <v>2332</v>
      </c>
      <c r="B1182" s="245" t="s">
        <v>998</v>
      </c>
      <c r="C1182" s="247">
        <v>0</v>
      </c>
    </row>
    <row r="1183" s="101" customFormat="1" ht="16.95" customHeight="1" spans="1:3">
      <c r="A1183" s="245" t="s">
        <v>2333</v>
      </c>
      <c r="B1183" s="245" t="s">
        <v>999</v>
      </c>
      <c r="C1183" s="247">
        <v>0</v>
      </c>
    </row>
    <row r="1184" s="101" customFormat="1" ht="16.95" customHeight="1" spans="1:3">
      <c r="A1184" s="245" t="s">
        <v>2334</v>
      </c>
      <c r="B1184" s="245" t="s">
        <v>1000</v>
      </c>
      <c r="C1184" s="247">
        <v>0</v>
      </c>
    </row>
    <row r="1185" s="101" customFormat="1" ht="16.95" customHeight="1" spans="1:3">
      <c r="A1185" s="245" t="s">
        <v>2335</v>
      </c>
      <c r="B1185" s="245" t="s">
        <v>1001</v>
      </c>
      <c r="C1185" s="247">
        <v>0</v>
      </c>
    </row>
    <row r="1186" s="101" customFormat="1" ht="16.95" customHeight="1" spans="1:3">
      <c r="A1186" s="245" t="s">
        <v>2336</v>
      </c>
      <c r="B1186" s="245" t="s">
        <v>1002</v>
      </c>
      <c r="C1186" s="247">
        <v>0</v>
      </c>
    </row>
    <row r="1187" s="101" customFormat="1" ht="16.95" customHeight="1" spans="1:3">
      <c r="A1187" s="245" t="s">
        <v>2337</v>
      </c>
      <c r="B1187" s="245" t="s">
        <v>1003</v>
      </c>
      <c r="C1187" s="247">
        <v>0</v>
      </c>
    </row>
    <row r="1188" s="101" customFormat="1" ht="16.95" customHeight="1" spans="1:3">
      <c r="A1188" s="245" t="s">
        <v>2338</v>
      </c>
      <c r="B1188" s="245" t="s">
        <v>1004</v>
      </c>
      <c r="C1188" s="247">
        <v>0</v>
      </c>
    </row>
    <row r="1189" s="101" customFormat="1" ht="16.95" customHeight="1" spans="1:3">
      <c r="A1189" s="245" t="s">
        <v>2339</v>
      </c>
      <c r="B1189" s="245" t="s">
        <v>1005</v>
      </c>
      <c r="C1189" s="247">
        <v>0</v>
      </c>
    </row>
    <row r="1190" s="101" customFormat="1" ht="16.95" customHeight="1" spans="1:3">
      <c r="A1190" s="245" t="s">
        <v>2340</v>
      </c>
      <c r="B1190" s="245" t="s">
        <v>1006</v>
      </c>
      <c r="C1190" s="247">
        <v>0</v>
      </c>
    </row>
    <row r="1191" s="101" customFormat="1" ht="16.95" customHeight="1" spans="1:3">
      <c r="A1191" s="245" t="s">
        <v>2341</v>
      </c>
      <c r="B1191" s="246" t="s">
        <v>1007</v>
      </c>
      <c r="C1191" s="247">
        <v>0</v>
      </c>
    </row>
    <row r="1192" s="101" customFormat="1" ht="16.95" customHeight="1" spans="1:3">
      <c r="A1192" s="245" t="s">
        <v>2342</v>
      </c>
      <c r="B1192" s="245" t="s">
        <v>1008</v>
      </c>
      <c r="C1192" s="247">
        <v>0</v>
      </c>
    </row>
    <row r="1193" s="101" customFormat="1" ht="16.95" customHeight="1" spans="1:3">
      <c r="A1193" s="245" t="s">
        <v>2343</v>
      </c>
      <c r="B1193" s="246" t="s">
        <v>1009</v>
      </c>
      <c r="C1193" s="247">
        <v>8649.84183318428</v>
      </c>
    </row>
    <row r="1194" s="101" customFormat="1" ht="16.95" customHeight="1" spans="1:3">
      <c r="A1194" s="245">
        <v>22102</v>
      </c>
      <c r="B1194" s="246" t="s">
        <v>1010</v>
      </c>
      <c r="C1194" s="247">
        <v>8649.84183318428</v>
      </c>
    </row>
    <row r="1195" s="101" customFormat="1" ht="16.95" customHeight="1" spans="1:3">
      <c r="A1195" s="245">
        <v>2210201</v>
      </c>
      <c r="B1195" s="245" t="s">
        <v>1022</v>
      </c>
      <c r="C1195" s="247">
        <v>8649.84183318428</v>
      </c>
    </row>
    <row r="1196" s="101" customFormat="1" ht="16.95" customHeight="1" spans="1:3">
      <c r="A1196" s="245" t="s">
        <v>2344</v>
      </c>
      <c r="B1196" s="245" t="s">
        <v>1012</v>
      </c>
      <c r="C1196" s="247">
        <v>0</v>
      </c>
    </row>
    <row r="1197" s="101" customFormat="1" ht="16.95" customHeight="1" spans="1:3">
      <c r="A1197" s="245" t="s">
        <v>2345</v>
      </c>
      <c r="B1197" s="245" t="s">
        <v>1013</v>
      </c>
      <c r="C1197" s="247">
        <v>0</v>
      </c>
    </row>
    <row r="1198" s="101" customFormat="1" ht="16.95" customHeight="1" spans="1:3">
      <c r="A1198" s="245" t="s">
        <v>2346</v>
      </c>
      <c r="B1198" s="245" t="s">
        <v>1014</v>
      </c>
      <c r="C1198" s="247">
        <v>0</v>
      </c>
    </row>
    <row r="1199" s="101" customFormat="1" ht="16.95" customHeight="1" spans="1:3">
      <c r="A1199" s="245" t="s">
        <v>2347</v>
      </c>
      <c r="B1199" s="245" t="s">
        <v>1015</v>
      </c>
      <c r="C1199" s="247">
        <v>0</v>
      </c>
    </row>
    <row r="1200" s="101" customFormat="1" ht="16.95" customHeight="1" spans="1:3">
      <c r="A1200" s="245" t="s">
        <v>2348</v>
      </c>
      <c r="B1200" s="245" t="s">
        <v>1016</v>
      </c>
      <c r="C1200" s="247">
        <v>0</v>
      </c>
    </row>
    <row r="1201" s="101" customFormat="1" ht="16.95" customHeight="1" spans="1:3">
      <c r="A1201" s="245" t="s">
        <v>2349</v>
      </c>
      <c r="B1201" s="245" t="s">
        <v>1017</v>
      </c>
      <c r="C1201" s="247">
        <v>0</v>
      </c>
    </row>
    <row r="1202" s="101" customFormat="1" ht="16.95" customHeight="1" spans="1:3">
      <c r="A1202" s="245" t="s">
        <v>2350</v>
      </c>
      <c r="B1202" s="245" t="s">
        <v>1018</v>
      </c>
      <c r="C1202" s="247">
        <v>0</v>
      </c>
    </row>
    <row r="1203" s="101" customFormat="1" ht="16.95" customHeight="1" spans="1:3">
      <c r="A1203" s="245" t="s">
        <v>2351</v>
      </c>
      <c r="B1203" s="245" t="s">
        <v>1019</v>
      </c>
      <c r="C1203" s="247">
        <v>0</v>
      </c>
    </row>
    <row r="1204" s="101" customFormat="1" ht="16.95" customHeight="1" spans="1:3">
      <c r="A1204" s="245" t="s">
        <v>2352</v>
      </c>
      <c r="B1204" s="245" t="s">
        <v>1020</v>
      </c>
      <c r="C1204" s="247">
        <v>0</v>
      </c>
    </row>
    <row r="1205" s="101" customFormat="1" ht="16.95" customHeight="1" spans="1:3">
      <c r="A1205" s="245" t="s">
        <v>2353</v>
      </c>
      <c r="B1205" s="245" t="s">
        <v>1023</v>
      </c>
      <c r="C1205" s="247">
        <v>0</v>
      </c>
    </row>
    <row r="1206" s="101" customFormat="1" ht="16.95" customHeight="1" spans="1:3">
      <c r="A1206" s="245" t="s">
        <v>2354</v>
      </c>
      <c r="B1206" s="245" t="s">
        <v>1024</v>
      </c>
      <c r="C1206" s="247">
        <v>0</v>
      </c>
    </row>
    <row r="1207" s="101" customFormat="1" ht="16.95" customHeight="1" spans="1:3">
      <c r="A1207" s="245" t="s">
        <v>2355</v>
      </c>
      <c r="B1207" s="246" t="s">
        <v>1025</v>
      </c>
      <c r="C1207" s="247">
        <v>0</v>
      </c>
    </row>
    <row r="1208" s="101" customFormat="1" ht="16.95" customHeight="1" spans="1:3">
      <c r="A1208" s="245" t="s">
        <v>2356</v>
      </c>
      <c r="B1208" s="245" t="s">
        <v>1026</v>
      </c>
      <c r="C1208" s="247">
        <v>0</v>
      </c>
    </row>
    <row r="1209" s="101" customFormat="1" ht="16.95" customHeight="1" spans="1:3">
      <c r="A1209" s="245" t="s">
        <v>2357</v>
      </c>
      <c r="B1209" s="245" t="s">
        <v>1027</v>
      </c>
      <c r="C1209" s="247">
        <v>0</v>
      </c>
    </row>
    <row r="1210" s="101" customFormat="1" ht="16.95" customHeight="1" spans="1:3">
      <c r="A1210" s="245" t="s">
        <v>2358</v>
      </c>
      <c r="B1210" s="245" t="s">
        <v>1028</v>
      </c>
      <c r="C1210" s="247">
        <v>0</v>
      </c>
    </row>
    <row r="1211" s="101" customFormat="1" ht="16.95" customHeight="1" spans="1:3">
      <c r="A1211" s="245" t="s">
        <v>2359</v>
      </c>
      <c r="B1211" s="246" t="s">
        <v>1029</v>
      </c>
      <c r="C1211" s="247">
        <v>0</v>
      </c>
    </row>
    <row r="1212" s="101" customFormat="1" ht="16.95" customHeight="1" spans="1:3">
      <c r="A1212" s="245" t="s">
        <v>2360</v>
      </c>
      <c r="B1212" s="246" t="s">
        <v>1030</v>
      </c>
      <c r="C1212" s="247">
        <v>0</v>
      </c>
    </row>
    <row r="1213" s="101" customFormat="1" ht="16.95" customHeight="1" spans="1:3">
      <c r="A1213" s="245" t="s">
        <v>2361</v>
      </c>
      <c r="B1213" s="245" t="s">
        <v>111</v>
      </c>
      <c r="C1213" s="247">
        <v>0</v>
      </c>
    </row>
    <row r="1214" s="101" customFormat="1" ht="16.95" customHeight="1" spans="1:3">
      <c r="A1214" s="245" t="s">
        <v>2362</v>
      </c>
      <c r="B1214" s="245" t="s">
        <v>112</v>
      </c>
      <c r="C1214" s="247">
        <v>0</v>
      </c>
    </row>
    <row r="1215" s="101" customFormat="1" ht="16.95" customHeight="1" spans="1:3">
      <c r="A1215" s="245" t="s">
        <v>2363</v>
      </c>
      <c r="B1215" s="245" t="s">
        <v>113</v>
      </c>
      <c r="C1215" s="247">
        <v>0</v>
      </c>
    </row>
    <row r="1216" s="101" customFormat="1" ht="16.95" customHeight="1" spans="1:3">
      <c r="A1216" s="245" t="s">
        <v>2364</v>
      </c>
      <c r="B1216" s="245" t="s">
        <v>1031</v>
      </c>
      <c r="C1216" s="247">
        <v>0</v>
      </c>
    </row>
    <row r="1217" s="101" customFormat="1" ht="16.95" customHeight="1" spans="1:3">
      <c r="A1217" s="245" t="s">
        <v>2365</v>
      </c>
      <c r="B1217" s="245" t="s">
        <v>1032</v>
      </c>
      <c r="C1217" s="247">
        <v>0</v>
      </c>
    </row>
    <row r="1218" s="101" customFormat="1" ht="16.95" customHeight="1" spans="1:3">
      <c r="A1218" s="245" t="s">
        <v>2366</v>
      </c>
      <c r="B1218" s="245" t="s">
        <v>1033</v>
      </c>
      <c r="C1218" s="247">
        <v>0</v>
      </c>
    </row>
    <row r="1219" s="101" customFormat="1" ht="16.95" customHeight="1" spans="1:3">
      <c r="A1219" s="245" t="s">
        <v>2367</v>
      </c>
      <c r="B1219" s="245" t="s">
        <v>1034</v>
      </c>
      <c r="C1219" s="247">
        <v>0</v>
      </c>
    </row>
    <row r="1220" s="101" customFormat="1" ht="16.95" customHeight="1" spans="1:3">
      <c r="A1220" s="245" t="s">
        <v>2368</v>
      </c>
      <c r="B1220" s="245" t="s">
        <v>1035</v>
      </c>
      <c r="C1220" s="247">
        <v>0</v>
      </c>
    </row>
    <row r="1221" s="101" customFormat="1" ht="16.95" customHeight="1" spans="1:3">
      <c r="A1221" s="245" t="s">
        <v>2369</v>
      </c>
      <c r="B1221" s="245" t="s">
        <v>1036</v>
      </c>
      <c r="C1221" s="247">
        <v>0</v>
      </c>
    </row>
    <row r="1222" s="101" customFormat="1" ht="16.95" customHeight="1" spans="1:3">
      <c r="A1222" s="245" t="s">
        <v>2370</v>
      </c>
      <c r="B1222" s="245" t="s">
        <v>1037</v>
      </c>
      <c r="C1222" s="247">
        <v>0</v>
      </c>
    </row>
    <row r="1223" s="101" customFormat="1" ht="16.95" customHeight="1" spans="1:3">
      <c r="A1223" s="245" t="s">
        <v>2371</v>
      </c>
      <c r="B1223" s="245" t="s">
        <v>1038</v>
      </c>
      <c r="C1223" s="247">
        <v>0</v>
      </c>
    </row>
    <row r="1224" s="101" customFormat="1" ht="16.95" customHeight="1" spans="1:3">
      <c r="A1224" s="245" t="s">
        <v>2372</v>
      </c>
      <c r="B1224" s="245" t="s">
        <v>1039</v>
      </c>
      <c r="C1224" s="247">
        <v>0</v>
      </c>
    </row>
    <row r="1225" s="101" customFormat="1" ht="16.95" customHeight="1" spans="1:3">
      <c r="A1225" s="245" t="s">
        <v>2373</v>
      </c>
      <c r="B1225" s="245" t="s">
        <v>1040</v>
      </c>
      <c r="C1225" s="247">
        <v>0</v>
      </c>
    </row>
    <row r="1226" s="101" customFormat="1" ht="16.95" customHeight="1" spans="1:3">
      <c r="A1226" s="245" t="s">
        <v>2374</v>
      </c>
      <c r="B1226" s="245" t="s">
        <v>1041</v>
      </c>
      <c r="C1226" s="247">
        <v>0</v>
      </c>
    </row>
    <row r="1227" s="101" customFormat="1" ht="16.95" customHeight="1" spans="1:3">
      <c r="A1227" s="245" t="s">
        <v>2375</v>
      </c>
      <c r="B1227" s="245" t="s">
        <v>1042</v>
      </c>
      <c r="C1227" s="247">
        <v>0</v>
      </c>
    </row>
    <row r="1228" s="101" customFormat="1" ht="16.95" customHeight="1" spans="1:3">
      <c r="A1228" s="245" t="s">
        <v>2376</v>
      </c>
      <c r="B1228" s="245" t="s">
        <v>120</v>
      </c>
      <c r="C1228" s="247">
        <v>0</v>
      </c>
    </row>
    <row r="1229" s="101" customFormat="1" ht="16.95" customHeight="1" spans="1:3">
      <c r="A1229" s="245" t="s">
        <v>2377</v>
      </c>
      <c r="B1229" s="245" t="s">
        <v>1043</v>
      </c>
      <c r="C1229" s="247">
        <v>0</v>
      </c>
    </row>
    <row r="1230" s="101" customFormat="1" ht="16.95" customHeight="1" spans="1:3">
      <c r="A1230" s="245" t="s">
        <v>2378</v>
      </c>
      <c r="B1230" s="246" t="s">
        <v>1044</v>
      </c>
      <c r="C1230" s="247">
        <v>0</v>
      </c>
    </row>
    <row r="1231" s="101" customFormat="1" ht="16.95" customHeight="1" spans="1:3">
      <c r="A1231" s="245" t="s">
        <v>2379</v>
      </c>
      <c r="B1231" s="245" t="s">
        <v>1045</v>
      </c>
      <c r="C1231" s="247">
        <v>0</v>
      </c>
    </row>
    <row r="1232" s="101" customFormat="1" ht="16.95" customHeight="1" spans="1:3">
      <c r="A1232" s="245" t="s">
        <v>2380</v>
      </c>
      <c r="B1232" s="245" t="s">
        <v>1046</v>
      </c>
      <c r="C1232" s="247">
        <v>0</v>
      </c>
    </row>
    <row r="1233" s="101" customFormat="1" ht="16.95" customHeight="1" spans="1:3">
      <c r="A1233" s="245" t="s">
        <v>2381</v>
      </c>
      <c r="B1233" s="245" t="s">
        <v>1047</v>
      </c>
      <c r="C1233" s="247">
        <v>0</v>
      </c>
    </row>
    <row r="1234" s="101" customFormat="1" ht="16.95" customHeight="1" spans="1:3">
      <c r="A1234" s="245" t="s">
        <v>2382</v>
      </c>
      <c r="B1234" s="245" t="s">
        <v>1048</v>
      </c>
      <c r="C1234" s="247">
        <v>0</v>
      </c>
    </row>
    <row r="1235" s="101" customFormat="1" ht="16.95" customHeight="1" spans="1:3">
      <c r="A1235" s="245" t="s">
        <v>2383</v>
      </c>
      <c r="B1235" s="245" t="s">
        <v>1049</v>
      </c>
      <c r="C1235" s="247">
        <v>0</v>
      </c>
    </row>
    <row r="1236" s="101" customFormat="1" ht="16.95" customHeight="1" spans="1:3">
      <c r="A1236" s="245" t="s">
        <v>2384</v>
      </c>
      <c r="B1236" s="246" t="s">
        <v>1050</v>
      </c>
      <c r="C1236" s="247">
        <v>0</v>
      </c>
    </row>
    <row r="1237" s="101" customFormat="1" ht="16.95" customHeight="1" spans="1:3">
      <c r="A1237" s="245" t="s">
        <v>2385</v>
      </c>
      <c r="B1237" s="245" t="s">
        <v>1051</v>
      </c>
      <c r="C1237" s="247">
        <v>0</v>
      </c>
    </row>
    <row r="1238" s="101" customFormat="1" ht="16.95" customHeight="1" spans="1:3">
      <c r="A1238" s="245" t="s">
        <v>2386</v>
      </c>
      <c r="B1238" s="245" t="s">
        <v>1052</v>
      </c>
      <c r="C1238" s="247">
        <v>0</v>
      </c>
    </row>
    <row r="1239" s="101" customFormat="1" ht="16.95" customHeight="1" spans="1:3">
      <c r="A1239" s="245" t="s">
        <v>2387</v>
      </c>
      <c r="B1239" s="245" t="s">
        <v>1053</v>
      </c>
      <c r="C1239" s="247">
        <v>0</v>
      </c>
    </row>
    <row r="1240" s="101" customFormat="1" ht="16.95" customHeight="1" spans="1:3">
      <c r="A1240" s="245" t="s">
        <v>2388</v>
      </c>
      <c r="B1240" s="245" t="s">
        <v>1054</v>
      </c>
      <c r="C1240" s="247">
        <v>0</v>
      </c>
    </row>
    <row r="1241" s="101" customFormat="1" ht="16.95" customHeight="1" spans="1:3">
      <c r="A1241" s="245" t="s">
        <v>2389</v>
      </c>
      <c r="B1241" s="245" t="s">
        <v>1055</v>
      </c>
      <c r="C1241" s="247">
        <v>0</v>
      </c>
    </row>
    <row r="1242" s="101" customFormat="1" ht="16.95" customHeight="1" spans="1:3">
      <c r="A1242" s="245" t="s">
        <v>2390</v>
      </c>
      <c r="B1242" s="246" t="s">
        <v>1056</v>
      </c>
      <c r="C1242" s="247">
        <v>0</v>
      </c>
    </row>
    <row r="1243" s="101" customFormat="1" ht="16.95" customHeight="1" spans="1:3">
      <c r="A1243" s="245" t="s">
        <v>2391</v>
      </c>
      <c r="B1243" s="245" t="s">
        <v>1057</v>
      </c>
      <c r="C1243" s="247">
        <v>0</v>
      </c>
    </row>
    <row r="1244" s="101" customFormat="1" ht="16.95" customHeight="1" spans="1:3">
      <c r="A1244" s="245" t="s">
        <v>2392</v>
      </c>
      <c r="B1244" s="245" t="s">
        <v>1058</v>
      </c>
      <c r="C1244" s="247">
        <v>0</v>
      </c>
    </row>
    <row r="1245" s="101" customFormat="1" ht="16.95" customHeight="1" spans="1:3">
      <c r="A1245" s="245" t="s">
        <v>2393</v>
      </c>
      <c r="B1245" s="245" t="s">
        <v>1059</v>
      </c>
      <c r="C1245" s="247">
        <v>0</v>
      </c>
    </row>
    <row r="1246" s="101" customFormat="1" ht="16.95" customHeight="1" spans="1:3">
      <c r="A1246" s="245" t="s">
        <v>2394</v>
      </c>
      <c r="B1246" s="245" t="s">
        <v>1060</v>
      </c>
      <c r="C1246" s="247">
        <v>0</v>
      </c>
    </row>
    <row r="1247" s="101" customFormat="1" ht="16.95" customHeight="1" spans="1:3">
      <c r="A1247" s="245" t="s">
        <v>2395</v>
      </c>
      <c r="B1247" s="245" t="s">
        <v>1061</v>
      </c>
      <c r="C1247" s="247">
        <v>0</v>
      </c>
    </row>
    <row r="1248" s="101" customFormat="1" ht="16.95" customHeight="1" spans="1:3">
      <c r="A1248" s="245" t="s">
        <v>2396</v>
      </c>
      <c r="B1248" s="245" t="s">
        <v>1062</v>
      </c>
      <c r="C1248" s="247">
        <v>0</v>
      </c>
    </row>
    <row r="1249" s="101" customFormat="1" ht="16.95" customHeight="1" spans="1:3">
      <c r="A1249" s="245" t="s">
        <v>2397</v>
      </c>
      <c r="B1249" s="245" t="s">
        <v>1063</v>
      </c>
      <c r="C1249" s="247">
        <v>0</v>
      </c>
    </row>
    <row r="1250" s="101" customFormat="1" ht="16.95" customHeight="1" spans="1:3">
      <c r="A1250" s="245" t="s">
        <v>2398</v>
      </c>
      <c r="B1250" s="245" t="s">
        <v>1064</v>
      </c>
      <c r="C1250" s="247">
        <v>0</v>
      </c>
    </row>
    <row r="1251" s="101" customFormat="1" ht="16.95" customHeight="1" spans="1:3">
      <c r="A1251" s="245" t="s">
        <v>2399</v>
      </c>
      <c r="B1251" s="245" t="s">
        <v>1065</v>
      </c>
      <c r="C1251" s="247">
        <v>0</v>
      </c>
    </row>
    <row r="1252" s="101" customFormat="1" ht="16.95" customHeight="1" spans="1:3">
      <c r="A1252" s="245" t="s">
        <v>2400</v>
      </c>
      <c r="B1252" s="245" t="s">
        <v>1066</v>
      </c>
      <c r="C1252" s="247">
        <v>0</v>
      </c>
    </row>
    <row r="1253" s="101" customFormat="1" ht="16.95" customHeight="1" spans="1:3">
      <c r="A1253" s="245" t="s">
        <v>2401</v>
      </c>
      <c r="B1253" s="245" t="s">
        <v>1067</v>
      </c>
      <c r="C1253" s="247">
        <v>0</v>
      </c>
    </row>
    <row r="1254" s="101" customFormat="1" ht="16.95" customHeight="1" spans="1:3">
      <c r="A1254" s="245" t="s">
        <v>2402</v>
      </c>
      <c r="B1254" s="245" t="s">
        <v>1068</v>
      </c>
      <c r="C1254" s="247">
        <v>0</v>
      </c>
    </row>
    <row r="1255" s="101" customFormat="1" ht="16.95" customHeight="1" spans="1:3">
      <c r="A1255" s="245" t="s">
        <v>2403</v>
      </c>
      <c r="B1255" s="246" t="s">
        <v>1069</v>
      </c>
      <c r="C1255" s="247">
        <v>1254.220910799</v>
      </c>
    </row>
    <row r="1256" s="101" customFormat="1" ht="16.95" customHeight="1" spans="1:3">
      <c r="A1256" s="245" t="s">
        <v>2404</v>
      </c>
      <c r="B1256" s="246" t="s">
        <v>1070</v>
      </c>
      <c r="C1256" s="247">
        <v>645.025038399</v>
      </c>
    </row>
    <row r="1257" s="101" customFormat="1" ht="16.95" customHeight="1" spans="1:3">
      <c r="A1257" s="245" t="s">
        <v>2405</v>
      </c>
      <c r="B1257" s="245" t="s">
        <v>111</v>
      </c>
      <c r="C1257" s="247">
        <v>628.349968899</v>
      </c>
    </row>
    <row r="1258" s="101" customFormat="1" ht="16.95" customHeight="1" spans="1:3">
      <c r="A1258" s="245" t="s">
        <v>2406</v>
      </c>
      <c r="B1258" s="245" t="s">
        <v>112</v>
      </c>
      <c r="C1258" s="247">
        <v>0</v>
      </c>
    </row>
    <row r="1259" s="101" customFormat="1" ht="16.95" customHeight="1" spans="1:3">
      <c r="A1259" s="245" t="s">
        <v>2407</v>
      </c>
      <c r="B1259" s="245" t="s">
        <v>113</v>
      </c>
      <c r="C1259" s="247">
        <v>0</v>
      </c>
    </row>
    <row r="1260" s="101" customFormat="1" ht="16.95" customHeight="1" spans="1:3">
      <c r="A1260" s="245" t="s">
        <v>2408</v>
      </c>
      <c r="B1260" s="245" t="s">
        <v>1071</v>
      </c>
      <c r="C1260" s="247">
        <v>0</v>
      </c>
    </row>
    <row r="1261" s="101" customFormat="1" ht="16.95" customHeight="1" spans="1:3">
      <c r="A1261" s="245" t="s">
        <v>2409</v>
      </c>
      <c r="B1261" s="245" t="s">
        <v>1072</v>
      </c>
      <c r="C1261" s="247">
        <v>0</v>
      </c>
    </row>
    <row r="1262" s="101" customFormat="1" ht="16.95" customHeight="1" spans="1:3">
      <c r="A1262" s="245" t="s">
        <v>2410</v>
      </c>
      <c r="B1262" s="245" t="s">
        <v>1073</v>
      </c>
      <c r="C1262" s="247">
        <v>16.6750695</v>
      </c>
    </row>
    <row r="1263" s="101" customFormat="1" ht="16.95" customHeight="1" spans="1:3">
      <c r="A1263" s="245" t="s">
        <v>2411</v>
      </c>
      <c r="B1263" s="245" t="s">
        <v>2412</v>
      </c>
      <c r="C1263" s="247">
        <v>0</v>
      </c>
    </row>
    <row r="1264" s="101" customFormat="1" ht="16.95" customHeight="1" spans="1:3">
      <c r="A1264" s="245" t="s">
        <v>2413</v>
      </c>
      <c r="B1264" s="245" t="s">
        <v>1074</v>
      </c>
      <c r="C1264" s="247">
        <v>0</v>
      </c>
    </row>
    <row r="1265" s="101" customFormat="1" ht="16.95" customHeight="1" spans="1:3">
      <c r="A1265" s="245" t="s">
        <v>2414</v>
      </c>
      <c r="B1265" s="245" t="s">
        <v>1075</v>
      </c>
      <c r="C1265" s="247">
        <v>0</v>
      </c>
    </row>
    <row r="1266" s="101" customFormat="1" ht="16.95" customHeight="1" spans="1:3">
      <c r="A1266" s="245" t="s">
        <v>2415</v>
      </c>
      <c r="B1266" s="245" t="s">
        <v>120</v>
      </c>
      <c r="C1266" s="247">
        <v>0</v>
      </c>
    </row>
    <row r="1267" s="101" customFormat="1" ht="16.95" customHeight="1" spans="1:3">
      <c r="A1267" s="245" t="s">
        <v>2416</v>
      </c>
      <c r="B1267" s="245" t="s">
        <v>1076</v>
      </c>
      <c r="C1267" s="247">
        <v>0</v>
      </c>
    </row>
    <row r="1268" s="101" customFormat="1" ht="16.95" customHeight="1" spans="1:3">
      <c r="A1268" s="245" t="s">
        <v>2417</v>
      </c>
      <c r="B1268" s="246" t="s">
        <v>2418</v>
      </c>
      <c r="C1268" s="247">
        <v>609.1958724</v>
      </c>
    </row>
    <row r="1269" s="101" customFormat="1" ht="16.95" customHeight="1" spans="1:3">
      <c r="A1269" s="245" t="s">
        <v>2419</v>
      </c>
      <c r="B1269" s="245" t="s">
        <v>111</v>
      </c>
      <c r="C1269" s="247">
        <v>609.1958724</v>
      </c>
    </row>
    <row r="1270" s="101" customFormat="1" ht="16.95" customHeight="1" spans="1:3">
      <c r="A1270" s="245" t="s">
        <v>2420</v>
      </c>
      <c r="B1270" s="245" t="s">
        <v>112</v>
      </c>
      <c r="C1270" s="247">
        <v>0</v>
      </c>
    </row>
    <row r="1271" s="101" customFormat="1" ht="16.95" customHeight="1" spans="1:3">
      <c r="A1271" s="245" t="s">
        <v>2421</v>
      </c>
      <c r="B1271" s="245" t="s">
        <v>113</v>
      </c>
      <c r="C1271" s="247">
        <v>0</v>
      </c>
    </row>
    <row r="1272" s="101" customFormat="1" ht="16.95" customHeight="1" spans="1:3">
      <c r="A1272" s="245" t="s">
        <v>2422</v>
      </c>
      <c r="B1272" s="245" t="s">
        <v>1078</v>
      </c>
      <c r="C1272" s="247">
        <v>0</v>
      </c>
    </row>
    <row r="1273" s="101" customFormat="1" ht="16.95" customHeight="1" spans="1:3">
      <c r="A1273" s="245" t="s">
        <v>2423</v>
      </c>
      <c r="B1273" s="245" t="s">
        <v>2424</v>
      </c>
      <c r="C1273" s="247">
        <v>0</v>
      </c>
    </row>
    <row r="1274" s="101" customFormat="1" ht="16.95" customHeight="1" spans="1:3">
      <c r="A1274" s="245" t="s">
        <v>2425</v>
      </c>
      <c r="B1274" s="246" t="s">
        <v>2426</v>
      </c>
      <c r="C1274" s="247">
        <v>0</v>
      </c>
    </row>
    <row r="1275" s="101" customFormat="1" ht="16.95" customHeight="1" spans="1:3">
      <c r="A1275" s="245" t="s">
        <v>2427</v>
      </c>
      <c r="B1275" s="245" t="s">
        <v>111</v>
      </c>
      <c r="C1275" s="247">
        <v>0</v>
      </c>
    </row>
    <row r="1276" s="101" customFormat="1" ht="16.95" customHeight="1" spans="1:3">
      <c r="A1276" s="245" t="s">
        <v>2428</v>
      </c>
      <c r="B1276" s="245" t="s">
        <v>112</v>
      </c>
      <c r="C1276" s="247">
        <v>0</v>
      </c>
    </row>
    <row r="1277" s="101" customFormat="1" ht="16.95" customHeight="1" spans="1:3">
      <c r="A1277" s="245" t="s">
        <v>2429</v>
      </c>
      <c r="B1277" s="245" t="s">
        <v>113</v>
      </c>
      <c r="C1277" s="247">
        <v>0</v>
      </c>
    </row>
    <row r="1278" s="101" customFormat="1" ht="16.95" customHeight="1" spans="1:3">
      <c r="A1278" s="245" t="s">
        <v>2430</v>
      </c>
      <c r="B1278" s="245" t="s">
        <v>2431</v>
      </c>
      <c r="C1278" s="247">
        <v>0</v>
      </c>
    </row>
    <row r="1279" s="101" customFormat="1" ht="16.95" customHeight="1" spans="1:3">
      <c r="A1279" s="245" t="s">
        <v>2432</v>
      </c>
      <c r="B1279" s="245" t="s">
        <v>2433</v>
      </c>
      <c r="C1279" s="247">
        <v>0</v>
      </c>
    </row>
    <row r="1280" s="101" customFormat="1" ht="16.95" customHeight="1" spans="1:3">
      <c r="A1280" s="245" t="s">
        <v>2434</v>
      </c>
      <c r="B1280" s="246" t="s">
        <v>2435</v>
      </c>
      <c r="C1280" s="247">
        <v>0</v>
      </c>
    </row>
    <row r="1281" s="101" customFormat="1" ht="16.95" customHeight="1" spans="1:3">
      <c r="A1281" s="245" t="s">
        <v>2436</v>
      </c>
      <c r="B1281" s="245" t="s">
        <v>111</v>
      </c>
      <c r="C1281" s="247">
        <v>0</v>
      </c>
    </row>
    <row r="1282" s="101" customFormat="1" ht="16.95" customHeight="1" spans="1:3">
      <c r="A1282" s="245" t="s">
        <v>2437</v>
      </c>
      <c r="B1282" s="245" t="s">
        <v>112</v>
      </c>
      <c r="C1282" s="247">
        <v>0</v>
      </c>
    </row>
    <row r="1283" s="101" customFormat="1" ht="16.95" customHeight="1" spans="1:3">
      <c r="A1283" s="245" t="s">
        <v>2438</v>
      </c>
      <c r="B1283" s="245" t="s">
        <v>113</v>
      </c>
      <c r="C1283" s="247">
        <v>0</v>
      </c>
    </row>
    <row r="1284" s="101" customFormat="1" ht="16.95" customHeight="1" spans="1:3">
      <c r="A1284" s="245" t="s">
        <v>2439</v>
      </c>
      <c r="B1284" s="245" t="s">
        <v>2440</v>
      </c>
      <c r="C1284" s="247">
        <v>0</v>
      </c>
    </row>
    <row r="1285" s="101" customFormat="1" ht="16.95" customHeight="1" spans="1:3">
      <c r="A1285" s="245" t="s">
        <v>2441</v>
      </c>
      <c r="B1285" s="245" t="s">
        <v>2442</v>
      </c>
      <c r="C1285" s="247">
        <v>0</v>
      </c>
    </row>
    <row r="1286" s="101" customFormat="1" ht="16.95" customHeight="1" spans="1:3">
      <c r="A1286" s="245" t="s">
        <v>2443</v>
      </c>
      <c r="B1286" s="245" t="s">
        <v>120</v>
      </c>
      <c r="C1286" s="247">
        <v>0</v>
      </c>
    </row>
    <row r="1287" s="101" customFormat="1" ht="16.95" customHeight="1" spans="1:3">
      <c r="A1287" s="245" t="s">
        <v>2444</v>
      </c>
      <c r="B1287" s="245" t="s">
        <v>2445</v>
      </c>
      <c r="C1287" s="247">
        <v>0</v>
      </c>
    </row>
    <row r="1288" s="101" customFormat="1" ht="16.95" customHeight="1" spans="1:3">
      <c r="A1288" s="245" t="s">
        <v>2446</v>
      </c>
      <c r="B1288" s="246" t="s">
        <v>1084</v>
      </c>
      <c r="C1288" s="247">
        <v>0</v>
      </c>
    </row>
    <row r="1289" s="101" customFormat="1" ht="16.95" customHeight="1" spans="1:3">
      <c r="A1289" s="245" t="s">
        <v>2447</v>
      </c>
      <c r="B1289" s="245" t="s">
        <v>111</v>
      </c>
      <c r="C1289" s="247">
        <v>0</v>
      </c>
    </row>
    <row r="1290" s="101" customFormat="1" ht="16.95" customHeight="1" spans="1:3">
      <c r="A1290" s="245" t="s">
        <v>2448</v>
      </c>
      <c r="B1290" s="245" t="s">
        <v>112</v>
      </c>
      <c r="C1290" s="247">
        <v>0</v>
      </c>
    </row>
    <row r="1291" s="101" customFormat="1" ht="16.95" customHeight="1" spans="1:3">
      <c r="A1291" s="245" t="s">
        <v>2449</v>
      </c>
      <c r="B1291" s="245" t="s">
        <v>113</v>
      </c>
      <c r="C1291" s="247">
        <v>0</v>
      </c>
    </row>
    <row r="1292" s="101" customFormat="1" ht="16.95" customHeight="1" spans="1:3">
      <c r="A1292" s="245" t="s">
        <v>2450</v>
      </c>
      <c r="B1292" s="245" t="s">
        <v>1085</v>
      </c>
      <c r="C1292" s="247">
        <v>0</v>
      </c>
    </row>
    <row r="1293" s="101" customFormat="1" ht="16.95" customHeight="1" spans="1:3">
      <c r="A1293" s="245" t="s">
        <v>2451</v>
      </c>
      <c r="B1293" s="245" t="s">
        <v>1086</v>
      </c>
      <c r="C1293" s="247">
        <v>0</v>
      </c>
    </row>
    <row r="1294" s="101" customFormat="1" ht="16.95" customHeight="1" spans="1:3">
      <c r="A1294" s="245" t="s">
        <v>2452</v>
      </c>
      <c r="B1294" s="245" t="s">
        <v>1087</v>
      </c>
      <c r="C1294" s="247">
        <v>0</v>
      </c>
    </row>
    <row r="1295" s="101" customFormat="1" ht="16.95" customHeight="1" spans="1:3">
      <c r="A1295" s="245" t="s">
        <v>2453</v>
      </c>
      <c r="B1295" s="245" t="s">
        <v>1088</v>
      </c>
      <c r="C1295" s="247">
        <v>0</v>
      </c>
    </row>
    <row r="1296" s="101" customFormat="1" ht="16.95" customHeight="1" spans="1:3">
      <c r="A1296" s="245" t="s">
        <v>2454</v>
      </c>
      <c r="B1296" s="245" t="s">
        <v>1089</v>
      </c>
      <c r="C1296" s="247">
        <v>0</v>
      </c>
    </row>
    <row r="1297" s="101" customFormat="1" ht="16.95" customHeight="1" spans="1:3">
      <c r="A1297" s="245" t="s">
        <v>2455</v>
      </c>
      <c r="B1297" s="245" t="s">
        <v>1090</v>
      </c>
      <c r="C1297" s="247">
        <v>0</v>
      </c>
    </row>
    <row r="1298" s="101" customFormat="1" ht="16.95" customHeight="1" spans="1:3">
      <c r="A1298" s="245" t="s">
        <v>2456</v>
      </c>
      <c r="B1298" s="245" t="s">
        <v>1091</v>
      </c>
      <c r="C1298" s="247">
        <v>0</v>
      </c>
    </row>
    <row r="1299" s="101" customFormat="1" ht="16.95" customHeight="1" spans="1:3">
      <c r="A1299" s="245" t="s">
        <v>2457</v>
      </c>
      <c r="B1299" s="245" t="s">
        <v>1092</v>
      </c>
      <c r="C1299" s="247">
        <v>0</v>
      </c>
    </row>
    <row r="1300" s="101" customFormat="1" ht="16.95" customHeight="1" spans="1:3">
      <c r="A1300" s="245" t="s">
        <v>2458</v>
      </c>
      <c r="B1300" s="245" t="s">
        <v>1093</v>
      </c>
      <c r="C1300" s="247">
        <v>0</v>
      </c>
    </row>
    <row r="1301" s="101" customFormat="1" ht="16.95" customHeight="1" spans="1:3">
      <c r="A1301" s="245" t="s">
        <v>2459</v>
      </c>
      <c r="B1301" s="246" t="s">
        <v>1094</v>
      </c>
      <c r="C1301" s="247">
        <v>0</v>
      </c>
    </row>
    <row r="1302" s="101" customFormat="1" ht="16.95" customHeight="1" spans="1:3">
      <c r="A1302" s="245" t="s">
        <v>2460</v>
      </c>
      <c r="B1302" s="245" t="s">
        <v>1095</v>
      </c>
      <c r="C1302" s="247">
        <v>0</v>
      </c>
    </row>
    <row r="1303" s="101" customFormat="1" ht="16.95" customHeight="1" spans="1:3">
      <c r="A1303" s="245" t="s">
        <v>2461</v>
      </c>
      <c r="B1303" s="245" t="s">
        <v>1096</v>
      </c>
      <c r="C1303" s="247">
        <v>0</v>
      </c>
    </row>
    <row r="1304" s="101" customFormat="1" ht="16.95" customHeight="1" spans="1:3">
      <c r="A1304" s="245" t="s">
        <v>2462</v>
      </c>
      <c r="B1304" s="245" t="s">
        <v>1097</v>
      </c>
      <c r="C1304" s="247">
        <v>0</v>
      </c>
    </row>
    <row r="1305" s="101" customFormat="1" ht="16.95" customHeight="1" spans="1:3">
      <c r="A1305" s="245" t="s">
        <v>2463</v>
      </c>
      <c r="B1305" s="246" t="s">
        <v>1098</v>
      </c>
      <c r="C1305" s="247">
        <v>0</v>
      </c>
    </row>
    <row r="1306" s="101" customFormat="1" ht="16.95" customHeight="1" spans="1:3">
      <c r="A1306" s="245" t="s">
        <v>2464</v>
      </c>
      <c r="B1306" s="245" t="s">
        <v>1099</v>
      </c>
      <c r="C1306" s="247">
        <v>0</v>
      </c>
    </row>
    <row r="1307" s="101" customFormat="1" ht="16.95" customHeight="1" spans="1:3">
      <c r="A1307" s="245" t="s">
        <v>2465</v>
      </c>
      <c r="B1307" s="245" t="s">
        <v>1100</v>
      </c>
      <c r="C1307" s="247">
        <v>0</v>
      </c>
    </row>
    <row r="1308" s="101" customFormat="1" ht="16.95" customHeight="1" spans="1:3">
      <c r="A1308" s="245" t="s">
        <v>2466</v>
      </c>
      <c r="B1308" s="245" t="s">
        <v>1101</v>
      </c>
      <c r="C1308" s="247">
        <v>0</v>
      </c>
    </row>
    <row r="1309" s="101" customFormat="1" ht="16.95" customHeight="1" spans="1:3">
      <c r="A1309" s="245" t="s">
        <v>2467</v>
      </c>
      <c r="B1309" s="246" t="s">
        <v>1102</v>
      </c>
      <c r="C1309" s="247">
        <v>0</v>
      </c>
    </row>
    <row r="1310" s="101" customFormat="1" ht="16.95" customHeight="1" spans="1:3">
      <c r="A1310" s="245" t="s">
        <v>2468</v>
      </c>
      <c r="B1310" s="245" t="s">
        <v>1103</v>
      </c>
      <c r="C1310" s="247">
        <v>0</v>
      </c>
    </row>
    <row r="1311" s="101" customFormat="1" ht="16.95" customHeight="1" spans="1:3">
      <c r="A1311" s="245" t="s">
        <v>2469</v>
      </c>
      <c r="B1311" s="246" t="s">
        <v>1105</v>
      </c>
      <c r="C1311" s="247">
        <v>2083.2720162</v>
      </c>
    </row>
    <row r="1312" s="101" customFormat="1" ht="16.95" customHeight="1" spans="1:3">
      <c r="A1312" s="245" t="s">
        <v>2470</v>
      </c>
      <c r="B1312" s="246" t="s">
        <v>970</v>
      </c>
      <c r="C1312" s="247">
        <v>2083.2720162</v>
      </c>
    </row>
    <row r="1313" s="101" customFormat="1" ht="16.95" customHeight="1" spans="1:3">
      <c r="A1313" s="245" t="s">
        <v>2471</v>
      </c>
      <c r="B1313" s="245" t="s">
        <v>264</v>
      </c>
      <c r="C1313" s="247">
        <v>2083.2720162</v>
      </c>
    </row>
    <row r="1314" s="101" customFormat="1" ht="16.95" customHeight="1" spans="1:3">
      <c r="A1314" s="245" t="s">
        <v>2472</v>
      </c>
      <c r="B1314" s="246" t="s">
        <v>1106</v>
      </c>
      <c r="C1314" s="247">
        <v>10193</v>
      </c>
    </row>
    <row r="1315" s="101" customFormat="1" ht="16.95" customHeight="1" spans="1:3">
      <c r="A1315" s="245" t="s">
        <v>2473</v>
      </c>
      <c r="B1315" s="246" t="s">
        <v>1107</v>
      </c>
      <c r="C1315" s="248">
        <v>10193</v>
      </c>
    </row>
    <row r="1316" s="101" customFormat="1" ht="16.95" customHeight="1" spans="1:3">
      <c r="A1316" s="245" t="s">
        <v>2474</v>
      </c>
      <c r="B1316" s="246" t="s">
        <v>1108</v>
      </c>
      <c r="C1316" s="248">
        <v>0</v>
      </c>
    </row>
    <row r="1317" s="101" customFormat="1" ht="16.95" customHeight="1" spans="1:3">
      <c r="A1317" s="245" t="s">
        <v>2475</v>
      </c>
      <c r="B1317" s="246" t="s">
        <v>1113</v>
      </c>
      <c r="C1317" s="248">
        <v>0</v>
      </c>
    </row>
    <row r="1318" s="101" customFormat="1" ht="16.95" customHeight="1" spans="1:3">
      <c r="A1318" s="245" t="s">
        <v>2476</v>
      </c>
      <c r="B1318" s="245" t="s">
        <v>1114</v>
      </c>
      <c r="C1318" s="248">
        <v>10193</v>
      </c>
    </row>
    <row r="1319" s="101" customFormat="1" ht="16.95" customHeight="1" spans="1:3">
      <c r="A1319" s="245" t="s">
        <v>2477</v>
      </c>
      <c r="B1319" s="245" t="s">
        <v>1115</v>
      </c>
      <c r="C1319" s="248">
        <v>10193</v>
      </c>
    </row>
    <row r="1320" s="101" customFormat="1" ht="16.95" customHeight="1" spans="1:3">
      <c r="A1320" s="245" t="s">
        <v>2478</v>
      </c>
      <c r="B1320" s="245" t="s">
        <v>1116</v>
      </c>
      <c r="C1320" s="248">
        <v>0</v>
      </c>
    </row>
    <row r="1321" s="101" customFormat="1" ht="16.95" customHeight="1" spans="1:3">
      <c r="A1321" s="245" t="s">
        <v>2479</v>
      </c>
      <c r="B1321" s="245" t="s">
        <v>1117</v>
      </c>
      <c r="C1321" s="248">
        <v>0</v>
      </c>
    </row>
    <row r="1322" s="101" customFormat="1" ht="16.95" customHeight="1" spans="1:3">
      <c r="A1322" s="249" t="s">
        <v>2480</v>
      </c>
      <c r="B1322" s="249" t="s">
        <v>1117</v>
      </c>
      <c r="C1322" s="248">
        <v>0</v>
      </c>
    </row>
    <row r="1323" s="101" customFormat="1" ht="16.95" customHeight="1" spans="1:3">
      <c r="A1323" s="249" t="s">
        <v>2481</v>
      </c>
      <c r="B1323" s="250" t="s">
        <v>1118</v>
      </c>
      <c r="C1323" s="248">
        <v>0</v>
      </c>
    </row>
    <row r="1324" s="101" customFormat="1" ht="16.95" customHeight="1" spans="1:3">
      <c r="A1324" s="249" t="s">
        <v>2482</v>
      </c>
      <c r="B1324" s="250" t="s">
        <v>1119</v>
      </c>
      <c r="C1324" s="248">
        <v>0</v>
      </c>
    </row>
    <row r="1325" s="101" customFormat="1" ht="16.95" customHeight="1" spans="1:3">
      <c r="A1325" s="249" t="s">
        <v>2483</v>
      </c>
      <c r="B1325" s="250" t="s">
        <v>1120</v>
      </c>
      <c r="C1325" s="248">
        <v>0</v>
      </c>
    </row>
    <row r="1326" s="101" customFormat="1" ht="16.95" customHeight="1" spans="1:3">
      <c r="A1326" s="249" t="s">
        <v>2484</v>
      </c>
      <c r="B1326" s="250" t="s">
        <v>1121</v>
      </c>
      <c r="C1326" s="248">
        <v>0</v>
      </c>
    </row>
  </sheetData>
  <autoFilter ref="A5:E1326">
    <extLst/>
  </autoFilter>
  <mergeCells count="1">
    <mergeCell ref="A2:C2"/>
  </mergeCells>
  <conditionalFormatting sqref="A5:A1322">
    <cfRule type="duplicateValues" dxfId="0" priority="3"/>
    <cfRule type="duplicateValues" dxfId="0" priority="2"/>
    <cfRule type="duplicateValues" dxfId="0" priority="1"/>
  </conditionalFormatting>
  <conditionalFormatting sqref="A1:A4 A1323:A1048576">
    <cfRule type="duplicateValues" dxfId="0" priority="4"/>
  </conditionalFormatting>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F15" sqref="F15"/>
    </sheetView>
  </sheetViews>
  <sheetFormatPr defaultColWidth="9" defaultRowHeight="25.2" customHeight="1" outlineLevelCol="2"/>
  <cols>
    <col min="1" max="1" width="12.3" style="228" customWidth="1"/>
    <col min="2" max="2" width="40.5" style="228" customWidth="1"/>
    <col min="3" max="3" width="19.7" style="229" customWidth="1"/>
    <col min="4" max="245" width="9" style="228"/>
    <col min="246" max="246" width="21" style="228" customWidth="1"/>
    <col min="247" max="16384" width="9" style="228"/>
  </cols>
  <sheetData>
    <row r="1" ht="16.8" customHeight="1" spans="3:3">
      <c r="C1" s="230" t="s">
        <v>2485</v>
      </c>
    </row>
    <row r="2" ht="30.6" customHeight="1" spans="1:3">
      <c r="A2" s="231" t="s">
        <v>2486</v>
      </c>
      <c r="B2" s="231"/>
      <c r="C2" s="231"/>
    </row>
    <row r="3" s="226" customFormat="1" customHeight="1" spans="1:3">
      <c r="A3" s="232"/>
      <c r="B3" s="232"/>
      <c r="C3" s="233" t="s">
        <v>53</v>
      </c>
    </row>
    <row r="4" s="226" customFormat="1" customHeight="1" spans="1:3">
      <c r="A4" s="234" t="s">
        <v>2487</v>
      </c>
      <c r="B4" s="234"/>
      <c r="C4" s="234" t="s">
        <v>2488</v>
      </c>
    </row>
    <row r="5" s="227" customFormat="1" customHeight="1" spans="1:3">
      <c r="A5" s="234" t="s">
        <v>107</v>
      </c>
      <c r="B5" s="234"/>
      <c r="C5" s="235">
        <f>C6+C11+C21</f>
        <v>203346</v>
      </c>
    </row>
    <row r="6" s="226" customFormat="1" customHeight="1" spans="1:3">
      <c r="A6" s="236" t="s">
        <v>2489</v>
      </c>
      <c r="B6" s="236" t="s">
        <v>2490</v>
      </c>
      <c r="C6" s="235">
        <v>153972</v>
      </c>
    </row>
    <row r="7" s="226" customFormat="1" customHeight="1" spans="1:3">
      <c r="A7" s="236" t="s">
        <v>2491</v>
      </c>
      <c r="B7" s="237" t="s">
        <v>2492</v>
      </c>
      <c r="C7" s="238">
        <v>111139</v>
      </c>
    </row>
    <row r="8" s="226" customFormat="1" customHeight="1" spans="1:3">
      <c r="A8" s="236" t="s">
        <v>2493</v>
      </c>
      <c r="B8" s="237" t="s">
        <v>2494</v>
      </c>
      <c r="C8" s="238">
        <v>25031</v>
      </c>
    </row>
    <row r="9" s="226" customFormat="1" customHeight="1" spans="1:3">
      <c r="A9" s="236" t="s">
        <v>2495</v>
      </c>
      <c r="B9" s="237" t="s">
        <v>2496</v>
      </c>
      <c r="C9" s="238">
        <v>9071</v>
      </c>
    </row>
    <row r="10" s="226" customFormat="1" customHeight="1" spans="1:3">
      <c r="A10" s="236" t="s">
        <v>2497</v>
      </c>
      <c r="B10" s="237" t="s">
        <v>2498</v>
      </c>
      <c r="C10" s="239">
        <v>8729</v>
      </c>
    </row>
    <row r="11" s="226" customFormat="1" customHeight="1" spans="1:3">
      <c r="A11" s="236" t="s">
        <v>2499</v>
      </c>
      <c r="B11" s="236" t="s">
        <v>2500</v>
      </c>
      <c r="C11" s="234">
        <f>SUM(C12:C20)</f>
        <v>10262</v>
      </c>
    </row>
    <row r="12" s="226" customFormat="1" customHeight="1" spans="1:3">
      <c r="A12" s="236" t="s">
        <v>2501</v>
      </c>
      <c r="B12" s="237" t="s">
        <v>2502</v>
      </c>
      <c r="C12" s="239">
        <v>2038</v>
      </c>
    </row>
    <row r="13" s="226" customFormat="1" customHeight="1" spans="1:3">
      <c r="A13" s="236" t="s">
        <v>2503</v>
      </c>
      <c r="B13" s="237" t="s">
        <v>2504</v>
      </c>
      <c r="C13" s="239">
        <v>192</v>
      </c>
    </row>
    <row r="14" s="226" customFormat="1" customHeight="1" spans="1:3">
      <c r="A14" s="236" t="s">
        <v>2505</v>
      </c>
      <c r="B14" s="237" t="s">
        <v>2506</v>
      </c>
      <c r="C14" s="239">
        <v>599</v>
      </c>
    </row>
    <row r="15" s="226" customFormat="1" customHeight="1" spans="1:3">
      <c r="A15" s="236" t="s">
        <v>2507</v>
      </c>
      <c r="B15" s="237" t="s">
        <v>2508</v>
      </c>
      <c r="C15" s="239">
        <v>386</v>
      </c>
    </row>
    <row r="16" s="226" customFormat="1" customHeight="1" spans="1:3">
      <c r="A16" s="236" t="s">
        <v>2509</v>
      </c>
      <c r="B16" s="237" t="s">
        <v>2510</v>
      </c>
      <c r="C16" s="239">
        <v>411</v>
      </c>
    </row>
    <row r="17" s="226" customFormat="1" customHeight="1" spans="1:3">
      <c r="A17" s="236" t="s">
        <v>2511</v>
      </c>
      <c r="B17" s="237" t="s">
        <v>2512</v>
      </c>
      <c r="C17" s="239">
        <v>1218</v>
      </c>
    </row>
    <row r="18" s="226" customFormat="1" customHeight="1" spans="1:3">
      <c r="A18" s="236" t="s">
        <v>2513</v>
      </c>
      <c r="B18" s="237" t="s">
        <v>2514</v>
      </c>
      <c r="C18" s="239">
        <v>1615</v>
      </c>
    </row>
    <row r="19" s="226" customFormat="1" customHeight="1" spans="1:3">
      <c r="A19" s="236" t="s">
        <v>2515</v>
      </c>
      <c r="B19" s="237" t="s">
        <v>2516</v>
      </c>
      <c r="C19" s="239">
        <v>1837</v>
      </c>
    </row>
    <row r="20" s="226" customFormat="1" customHeight="1" spans="1:3">
      <c r="A20" s="236" t="s">
        <v>2517</v>
      </c>
      <c r="B20" s="237" t="s">
        <v>2518</v>
      </c>
      <c r="C20" s="239">
        <v>1966</v>
      </c>
    </row>
    <row r="21" s="226" customFormat="1" customHeight="1" spans="1:3">
      <c r="A21" s="236" t="s">
        <v>2519</v>
      </c>
      <c r="B21" s="236" t="s">
        <v>2520</v>
      </c>
      <c r="C21" s="234">
        <f>SUM(C22:C26)</f>
        <v>39112</v>
      </c>
    </row>
    <row r="22" s="226" customFormat="1" customHeight="1" spans="1:3">
      <c r="A22" s="236" t="s">
        <v>2521</v>
      </c>
      <c r="B22" s="237" t="s">
        <v>2522</v>
      </c>
      <c r="C22" s="239">
        <v>6104</v>
      </c>
    </row>
    <row r="23" s="226" customFormat="1" customHeight="1" spans="1:3">
      <c r="A23" s="236" t="s">
        <v>2523</v>
      </c>
      <c r="B23" s="237" t="s">
        <v>2524</v>
      </c>
      <c r="C23" s="239">
        <v>512</v>
      </c>
    </row>
    <row r="24" s="226" customFormat="1" customHeight="1" spans="1:3">
      <c r="A24" s="236" t="s">
        <v>2525</v>
      </c>
      <c r="B24" s="237" t="s">
        <v>2526</v>
      </c>
      <c r="C24" s="239">
        <v>659</v>
      </c>
    </row>
    <row r="25" s="226" customFormat="1" customHeight="1" spans="1:3">
      <c r="A25" s="236" t="s">
        <v>2527</v>
      </c>
      <c r="B25" s="237" t="s">
        <v>2528</v>
      </c>
      <c r="C25" s="239">
        <v>30835</v>
      </c>
    </row>
    <row r="26" s="226" customFormat="1" customHeight="1" spans="1:3">
      <c r="A26" s="236" t="s">
        <v>2529</v>
      </c>
      <c r="B26" s="237" t="s">
        <v>2530</v>
      </c>
      <c r="C26" s="239">
        <v>1002</v>
      </c>
    </row>
  </sheetData>
  <mergeCells count="3">
    <mergeCell ref="A2:C2"/>
    <mergeCell ref="A4:B4"/>
    <mergeCell ref="A5:B5"/>
  </mergeCells>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8"/>
  <sheetViews>
    <sheetView workbookViewId="0">
      <selection activeCell="E8" sqref="E8"/>
    </sheetView>
  </sheetViews>
  <sheetFormatPr defaultColWidth="9" defaultRowHeight="20.1" customHeight="1" outlineLevelCol="1"/>
  <cols>
    <col min="1" max="1" width="51.6" style="211" customWidth="1"/>
    <col min="2" max="2" width="17.6" style="212" customWidth="1"/>
    <col min="3" max="16384" width="9" style="213"/>
  </cols>
  <sheetData>
    <row r="1" customHeight="1" spans="2:2">
      <c r="B1" s="214" t="s">
        <v>2531</v>
      </c>
    </row>
    <row r="2" s="207" customFormat="1" ht="25.5" customHeight="1" spans="1:2">
      <c r="A2" s="215" t="s">
        <v>2532</v>
      </c>
      <c r="B2" s="215"/>
    </row>
    <row r="3" customHeight="1" spans="1:2">
      <c r="A3" s="216"/>
      <c r="B3" s="212" t="s">
        <v>53</v>
      </c>
    </row>
    <row r="4" s="208" customFormat="1" customHeight="1" spans="1:2">
      <c r="A4" s="217" t="s">
        <v>2533</v>
      </c>
      <c r="B4" s="218" t="s">
        <v>2534</v>
      </c>
    </row>
    <row r="5" s="209" customFormat="1" customHeight="1" spans="1:2">
      <c r="A5" s="219" t="s">
        <v>2535</v>
      </c>
      <c r="B5" s="220">
        <v>101900</v>
      </c>
    </row>
    <row r="6" s="209" customFormat="1" customHeight="1" spans="1:2">
      <c r="A6" s="221" t="s">
        <v>2536</v>
      </c>
      <c r="B6" s="220">
        <f>B7+B14+B37</f>
        <v>345953</v>
      </c>
    </row>
    <row r="7" s="209" customFormat="1" customHeight="1" spans="1:2">
      <c r="A7" s="221" t="s">
        <v>2537</v>
      </c>
      <c r="B7" s="220">
        <v>5737</v>
      </c>
    </row>
    <row r="8" s="209" customFormat="1" customHeight="1" spans="1:2">
      <c r="A8" s="222" t="s">
        <v>2538</v>
      </c>
      <c r="B8" s="223">
        <v>792</v>
      </c>
    </row>
    <row r="9" s="209" customFormat="1" customHeight="1" spans="1:2">
      <c r="A9" s="222" t="s">
        <v>2539</v>
      </c>
      <c r="B9" s="223">
        <v>1092</v>
      </c>
    </row>
    <row r="10" s="209" customFormat="1" customHeight="1" spans="1:2">
      <c r="A10" s="222" t="s">
        <v>2540</v>
      </c>
      <c r="B10" s="223">
        <v>1392</v>
      </c>
    </row>
    <row r="11" s="209" customFormat="1" customHeight="1" spans="1:2">
      <c r="A11" s="222" t="s">
        <v>2541</v>
      </c>
      <c r="B11" s="223">
        <v>4</v>
      </c>
    </row>
    <row r="12" s="209" customFormat="1" customHeight="1" spans="1:2">
      <c r="A12" s="222" t="s">
        <v>2542</v>
      </c>
      <c r="B12" s="223"/>
    </row>
    <row r="13" s="209" customFormat="1" customHeight="1" spans="1:2">
      <c r="A13" s="222" t="s">
        <v>2543</v>
      </c>
      <c r="B13" s="223">
        <v>2457</v>
      </c>
    </row>
    <row r="14" s="209" customFormat="1" customHeight="1" spans="1:2">
      <c r="A14" s="221" t="s">
        <v>2544</v>
      </c>
      <c r="B14" s="220">
        <f>SUM(B15:B36)</f>
        <v>294368</v>
      </c>
    </row>
    <row r="15" s="209" customFormat="1" customHeight="1" spans="1:2">
      <c r="A15" s="224" t="s">
        <v>2545</v>
      </c>
      <c r="B15" s="224">
        <v>2648</v>
      </c>
    </row>
    <row r="16" s="209" customFormat="1" customHeight="1" spans="1:2">
      <c r="A16" s="224" t="s">
        <v>2546</v>
      </c>
      <c r="B16" s="224">
        <v>62861</v>
      </c>
    </row>
    <row r="17" s="209" customFormat="1" customHeight="1" spans="1:2">
      <c r="A17" s="224" t="s">
        <v>2547</v>
      </c>
      <c r="B17" s="224">
        <v>24336</v>
      </c>
    </row>
    <row r="18" s="209" customFormat="1" customHeight="1" spans="1:2">
      <c r="A18" s="224" t="s">
        <v>2548</v>
      </c>
      <c r="B18" s="224">
        <v>4239</v>
      </c>
    </row>
    <row r="19" s="209" customFormat="1" customHeight="1" spans="1:2">
      <c r="A19" s="224" t="s">
        <v>2549</v>
      </c>
      <c r="B19" s="224">
        <v>235</v>
      </c>
    </row>
    <row r="20" s="209" customFormat="1" customHeight="1" spans="1:2">
      <c r="A20" s="224" t="s">
        <v>2550</v>
      </c>
      <c r="B20" s="224">
        <v>3762</v>
      </c>
    </row>
    <row r="21" s="209" customFormat="1" customHeight="1" spans="1:2">
      <c r="A21" s="224" t="s">
        <v>2551</v>
      </c>
      <c r="B21" s="224">
        <v>6370</v>
      </c>
    </row>
    <row r="22" s="209" customFormat="1" customHeight="1" spans="1:2">
      <c r="A22" s="224" t="s">
        <v>2552</v>
      </c>
      <c r="B22" s="224">
        <v>18089</v>
      </c>
    </row>
    <row r="23" s="209" customFormat="1" customHeight="1" spans="1:2">
      <c r="A23" s="224" t="s">
        <v>2553</v>
      </c>
      <c r="B23" s="224">
        <v>2258</v>
      </c>
    </row>
    <row r="24" s="209" customFormat="1" customHeight="1" spans="1:2">
      <c r="A24" s="224" t="s">
        <v>2554</v>
      </c>
      <c r="B24" s="224">
        <v>6146</v>
      </c>
    </row>
    <row r="25" s="209" customFormat="1" customHeight="1" spans="1:2">
      <c r="A25" s="224" t="s">
        <v>2555</v>
      </c>
      <c r="B25" s="224">
        <v>1179</v>
      </c>
    </row>
    <row r="26" s="209" customFormat="1" customHeight="1" spans="1:2">
      <c r="A26" s="224" t="s">
        <v>2556</v>
      </c>
      <c r="B26" s="224">
        <v>15505</v>
      </c>
    </row>
    <row r="27" s="209" customFormat="1" customHeight="1" spans="1:2">
      <c r="A27" s="224" t="s">
        <v>2557</v>
      </c>
      <c r="B27" s="224">
        <v>90</v>
      </c>
    </row>
    <row r="28" s="209" customFormat="1" customHeight="1" spans="1:2">
      <c r="A28" s="224" t="s">
        <v>2558</v>
      </c>
      <c r="B28" s="224">
        <v>1546</v>
      </c>
    </row>
    <row r="29" s="209" customFormat="1" customHeight="1" spans="1:2">
      <c r="A29" s="224" t="s">
        <v>2559</v>
      </c>
      <c r="B29" s="224">
        <v>33068</v>
      </c>
    </row>
    <row r="30" s="209" customFormat="1" customHeight="1" spans="1:2">
      <c r="A30" s="224" t="s">
        <v>2560</v>
      </c>
      <c r="B30" s="224">
        <v>45184</v>
      </c>
    </row>
    <row r="31" s="209" customFormat="1" customHeight="1" spans="1:2">
      <c r="A31" s="224" t="s">
        <v>2561</v>
      </c>
      <c r="B31" s="224">
        <v>33</v>
      </c>
    </row>
    <row r="32" s="209" customFormat="1" customHeight="1" spans="1:2">
      <c r="A32" s="224" t="s">
        <v>2562</v>
      </c>
      <c r="B32" s="224">
        <v>48352</v>
      </c>
    </row>
    <row r="33" s="209" customFormat="1" customHeight="1" spans="1:2">
      <c r="A33" s="224" t="s">
        <v>2563</v>
      </c>
      <c r="B33" s="224">
        <v>8075</v>
      </c>
    </row>
    <row r="34" s="209" customFormat="1" customHeight="1" spans="1:2">
      <c r="A34" s="224" t="s">
        <v>2564</v>
      </c>
      <c r="B34" s="224">
        <v>4742</v>
      </c>
    </row>
    <row r="35" s="209" customFormat="1" customHeight="1" spans="1:2">
      <c r="A35" s="224" t="s">
        <v>2565</v>
      </c>
      <c r="B35" s="224">
        <v>253</v>
      </c>
    </row>
    <row r="36" s="209" customFormat="1" customHeight="1" spans="1:2">
      <c r="A36" s="224" t="s">
        <v>2566</v>
      </c>
      <c r="B36" s="224">
        <v>5397</v>
      </c>
    </row>
    <row r="37" s="209" customFormat="1" customHeight="1" spans="1:2">
      <c r="A37" s="225" t="s">
        <v>2567</v>
      </c>
      <c r="B37" s="225">
        <f>SUM(B38:B58)</f>
        <v>45848</v>
      </c>
    </row>
    <row r="38" s="209" customFormat="1" customHeight="1" spans="1:2">
      <c r="A38" s="225" t="s">
        <v>2568</v>
      </c>
      <c r="B38" s="225">
        <v>780</v>
      </c>
    </row>
    <row r="39" s="209" customFormat="1" customHeight="1" spans="1:2">
      <c r="A39" s="225" t="s">
        <v>2569</v>
      </c>
      <c r="B39" s="225"/>
    </row>
    <row r="40" s="209" customFormat="1" customHeight="1" spans="1:2">
      <c r="A40" s="225" t="s">
        <v>2570</v>
      </c>
      <c r="B40" s="225">
        <v>100</v>
      </c>
    </row>
    <row r="41" s="209" customFormat="1" customHeight="1" spans="1:2">
      <c r="A41" s="225" t="s">
        <v>2571</v>
      </c>
      <c r="B41" s="225">
        <v>670</v>
      </c>
    </row>
    <row r="42" s="210" customFormat="1" customHeight="1" spans="1:2">
      <c r="A42" s="225" t="s">
        <v>2572</v>
      </c>
      <c r="B42" s="225">
        <v>1000</v>
      </c>
    </row>
    <row r="43" s="210" customFormat="1" customHeight="1" spans="1:2">
      <c r="A43" s="225" t="s">
        <v>2573</v>
      </c>
      <c r="B43" s="225">
        <v>250</v>
      </c>
    </row>
    <row r="44" s="210" customFormat="1" customHeight="1" spans="1:2">
      <c r="A44" s="225" t="s">
        <v>2574</v>
      </c>
      <c r="B44" s="225">
        <v>700</v>
      </c>
    </row>
    <row r="45" s="210" customFormat="1" customHeight="1" spans="1:2">
      <c r="A45" s="225" t="s">
        <v>2575</v>
      </c>
      <c r="B45" s="225">
        <v>1400</v>
      </c>
    </row>
    <row r="46" s="209" customFormat="1" customHeight="1" spans="1:2">
      <c r="A46" s="225" t="s">
        <v>2576</v>
      </c>
      <c r="B46" s="225">
        <v>6636</v>
      </c>
    </row>
    <row r="47" s="209" customFormat="1" customHeight="1" spans="1:2">
      <c r="A47" s="225" t="s">
        <v>2577</v>
      </c>
      <c r="B47" s="225">
        <v>157</v>
      </c>
    </row>
    <row r="48" s="209" customFormat="1" customHeight="1" spans="1:2">
      <c r="A48" s="225" t="s">
        <v>2578</v>
      </c>
      <c r="B48" s="225">
        <v>20500</v>
      </c>
    </row>
    <row r="49" s="209" customFormat="1" customHeight="1" spans="1:2">
      <c r="A49" s="225" t="s">
        <v>2579</v>
      </c>
      <c r="B49" s="225">
        <v>1600</v>
      </c>
    </row>
    <row r="50" s="209" customFormat="1" customHeight="1" spans="1:2">
      <c r="A50" s="225" t="s">
        <v>2580</v>
      </c>
      <c r="B50" s="225">
        <v>1400</v>
      </c>
    </row>
    <row r="51" customHeight="1" spans="1:2">
      <c r="A51" s="225" t="s">
        <v>2581</v>
      </c>
      <c r="B51" s="225">
        <v>1300</v>
      </c>
    </row>
    <row r="52" customHeight="1" spans="1:2">
      <c r="A52" s="225" t="s">
        <v>2582</v>
      </c>
      <c r="B52" s="225">
        <v>125</v>
      </c>
    </row>
    <row r="53" customHeight="1" spans="1:2">
      <c r="A53" s="225" t="s">
        <v>2583</v>
      </c>
      <c r="B53" s="225"/>
    </row>
    <row r="54" customHeight="1" spans="1:2">
      <c r="A54" s="225" t="s">
        <v>2584</v>
      </c>
      <c r="B54" s="225">
        <v>4000</v>
      </c>
    </row>
    <row r="55" customHeight="1" spans="1:2">
      <c r="A55" s="225" t="s">
        <v>2585</v>
      </c>
      <c r="B55" s="225">
        <v>4800</v>
      </c>
    </row>
    <row r="56" customHeight="1" spans="1:2">
      <c r="A56" s="225" t="s">
        <v>2586</v>
      </c>
      <c r="B56" s="225">
        <v>430</v>
      </c>
    </row>
    <row r="57" customHeight="1" spans="1:2">
      <c r="A57" s="225" t="s">
        <v>2587</v>
      </c>
      <c r="B57" s="225"/>
    </row>
    <row r="58" customHeight="1" spans="1:2">
      <c r="A58" s="225" t="s">
        <v>2588</v>
      </c>
      <c r="B58" s="225"/>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pane ySplit="5" topLeftCell="A6" activePane="bottomLeft" state="frozen"/>
      <selection/>
      <selection pane="bottomLeft" activeCell="A4" sqref="A4:A5"/>
    </sheetView>
  </sheetViews>
  <sheetFormatPr defaultColWidth="9" defaultRowHeight="30" customHeight="1"/>
  <cols>
    <col min="1" max="1" width="5.3" style="196" customWidth="1"/>
    <col min="2" max="2" width="8.1" style="197" customWidth="1"/>
    <col min="3" max="8" width="7.6" style="196" customWidth="1"/>
    <col min="9" max="12" width="7.6" style="197" customWidth="1"/>
    <col min="13" max="13" width="6.8" style="197" customWidth="1"/>
    <col min="14" max="14" width="7.6" style="197" customWidth="1"/>
    <col min="15" max="16384" width="9" style="197"/>
  </cols>
  <sheetData>
    <row r="1" ht="22.8" customHeight="1" spans="13:13">
      <c r="M1" s="204" t="s">
        <v>2589</v>
      </c>
    </row>
    <row r="2" customHeight="1" spans="1:14">
      <c r="A2" s="198" t="s">
        <v>2590</v>
      </c>
      <c r="B2" s="198"/>
      <c r="C2" s="198"/>
      <c r="D2" s="198"/>
      <c r="E2" s="198"/>
      <c r="F2" s="198"/>
      <c r="G2" s="198"/>
      <c r="H2" s="198"/>
      <c r="I2" s="198"/>
      <c r="J2" s="198"/>
      <c r="K2" s="198"/>
      <c r="L2" s="198"/>
      <c r="M2" s="198"/>
      <c r="N2" s="198"/>
    </row>
    <row r="3" s="194" customFormat="1" customHeight="1" spans="1:14">
      <c r="A3" s="199"/>
      <c r="B3" s="199"/>
      <c r="C3" s="199"/>
      <c r="D3" s="200"/>
      <c r="E3" s="200"/>
      <c r="F3" s="200"/>
      <c r="G3" s="200"/>
      <c r="H3" s="200"/>
      <c r="L3" s="205" t="s">
        <v>53</v>
      </c>
      <c r="M3" s="205"/>
      <c r="N3" s="206"/>
    </row>
    <row r="4" s="195" customFormat="1" ht="25.05" customHeight="1" spans="1:13">
      <c r="A4" s="201" t="s">
        <v>1</v>
      </c>
      <c r="B4" s="202" t="s">
        <v>2591</v>
      </c>
      <c r="C4" s="203" t="s">
        <v>2592</v>
      </c>
      <c r="D4" s="203" t="s">
        <v>2593</v>
      </c>
      <c r="E4" s="203" t="s">
        <v>2594</v>
      </c>
      <c r="F4" s="203" t="s">
        <v>2595</v>
      </c>
      <c r="G4" s="203" t="s">
        <v>2596</v>
      </c>
      <c r="H4" s="203" t="s">
        <v>2597</v>
      </c>
      <c r="I4" s="203" t="s">
        <v>2598</v>
      </c>
      <c r="J4" s="203" t="s">
        <v>2599</v>
      </c>
      <c r="K4" s="203" t="s">
        <v>2600</v>
      </c>
      <c r="L4" s="203" t="s">
        <v>2601</v>
      </c>
      <c r="M4" s="202" t="s">
        <v>107</v>
      </c>
    </row>
    <row r="5" ht="25.05" customHeight="1" spans="1:13">
      <c r="A5" s="201"/>
      <c r="B5" s="202"/>
      <c r="C5" s="203"/>
      <c r="D5" s="203" t="s">
        <v>2593</v>
      </c>
      <c r="E5" s="203" t="s">
        <v>2594</v>
      </c>
      <c r="F5" s="203" t="s">
        <v>2595</v>
      </c>
      <c r="G5" s="203" t="s">
        <v>2596</v>
      </c>
      <c r="H5" s="203" t="s">
        <v>2597</v>
      </c>
      <c r="I5" s="203" t="s">
        <v>2598</v>
      </c>
      <c r="J5" s="203" t="s">
        <v>2599</v>
      </c>
      <c r="K5" s="203" t="s">
        <v>2600</v>
      </c>
      <c r="L5" s="203" t="s">
        <v>2601</v>
      </c>
      <c r="M5" s="202"/>
    </row>
    <row r="6" ht="25.05" customHeight="1" spans="1:13">
      <c r="A6" s="202">
        <v>1</v>
      </c>
      <c r="B6" s="113" t="s">
        <v>2602</v>
      </c>
      <c r="C6" s="203">
        <v>2537</v>
      </c>
      <c r="D6" s="203">
        <v>30</v>
      </c>
      <c r="E6" s="203">
        <v>170</v>
      </c>
      <c r="F6" s="203">
        <v>149</v>
      </c>
      <c r="G6" s="203">
        <v>2683</v>
      </c>
      <c r="H6" s="203">
        <v>208</v>
      </c>
      <c r="I6" s="203">
        <v>113</v>
      </c>
      <c r="J6" s="203">
        <v>167</v>
      </c>
      <c r="K6" s="203">
        <v>1025</v>
      </c>
      <c r="L6" s="203">
        <v>358</v>
      </c>
      <c r="M6" s="202">
        <f>SUM(C6:L6)</f>
        <v>7440</v>
      </c>
    </row>
    <row r="7" ht="25.05" customHeight="1" spans="1:13">
      <c r="A7" s="202">
        <v>2</v>
      </c>
      <c r="B7" s="113" t="s">
        <v>2603</v>
      </c>
      <c r="C7" s="203">
        <v>908</v>
      </c>
      <c r="D7" s="203">
        <v>12</v>
      </c>
      <c r="E7" s="203">
        <v>59</v>
      </c>
      <c r="F7" s="203">
        <v>22</v>
      </c>
      <c r="G7" s="203">
        <v>1002</v>
      </c>
      <c r="H7" s="203">
        <v>62</v>
      </c>
      <c r="I7" s="203">
        <v>47</v>
      </c>
      <c r="J7" s="203">
        <v>65</v>
      </c>
      <c r="K7" s="203">
        <v>275</v>
      </c>
      <c r="L7" s="203">
        <v>78</v>
      </c>
      <c r="M7" s="202">
        <f t="shared" ref="M7:M21" si="0">SUM(C7:L7)</f>
        <v>2530</v>
      </c>
    </row>
    <row r="8" ht="25.05" customHeight="1" spans="1:13">
      <c r="A8" s="202">
        <v>3</v>
      </c>
      <c r="B8" s="113" t="s">
        <v>2604</v>
      </c>
      <c r="C8" s="203">
        <v>312</v>
      </c>
      <c r="D8" s="203">
        <v>35</v>
      </c>
      <c r="E8" s="203">
        <v>45</v>
      </c>
      <c r="F8" s="203">
        <v>81</v>
      </c>
      <c r="G8" s="203">
        <v>838</v>
      </c>
      <c r="H8" s="203">
        <v>66</v>
      </c>
      <c r="I8" s="203">
        <v>41</v>
      </c>
      <c r="J8" s="203">
        <v>80</v>
      </c>
      <c r="K8" s="203">
        <v>271</v>
      </c>
      <c r="L8" s="203">
        <v>2</v>
      </c>
      <c r="M8" s="202">
        <f t="shared" si="0"/>
        <v>1771</v>
      </c>
    </row>
    <row r="9" ht="25.05" customHeight="1" spans="1:13">
      <c r="A9" s="202">
        <v>4</v>
      </c>
      <c r="B9" s="113" t="s">
        <v>2605</v>
      </c>
      <c r="C9" s="203">
        <v>403</v>
      </c>
      <c r="D9" s="203">
        <v>120</v>
      </c>
      <c r="E9" s="203">
        <v>80</v>
      </c>
      <c r="F9" s="203">
        <v>123</v>
      </c>
      <c r="G9" s="203">
        <v>1350</v>
      </c>
      <c r="H9" s="203">
        <v>98</v>
      </c>
      <c r="I9" s="203">
        <v>62</v>
      </c>
      <c r="J9" s="203">
        <v>131</v>
      </c>
      <c r="K9" s="203">
        <v>432</v>
      </c>
      <c r="L9" s="203">
        <v>193</v>
      </c>
      <c r="M9" s="202">
        <f t="shared" si="0"/>
        <v>2992</v>
      </c>
    </row>
    <row r="10" ht="25.05" customHeight="1" spans="1:13">
      <c r="A10" s="202">
        <v>5</v>
      </c>
      <c r="B10" s="113" t="s">
        <v>2606</v>
      </c>
      <c r="C10" s="203">
        <v>235</v>
      </c>
      <c r="D10" s="203">
        <v>50</v>
      </c>
      <c r="E10" s="203">
        <v>70</v>
      </c>
      <c r="F10" s="203">
        <v>92</v>
      </c>
      <c r="G10" s="203">
        <v>1400</v>
      </c>
      <c r="H10" s="203">
        <v>75</v>
      </c>
      <c r="I10" s="203">
        <v>62</v>
      </c>
      <c r="J10" s="203">
        <v>99</v>
      </c>
      <c r="K10" s="203">
        <v>504</v>
      </c>
      <c r="L10" s="203">
        <v>12</v>
      </c>
      <c r="M10" s="202">
        <f t="shared" si="0"/>
        <v>2599</v>
      </c>
    </row>
    <row r="11" ht="25.05" customHeight="1" spans="1:13">
      <c r="A11" s="202">
        <v>6</v>
      </c>
      <c r="B11" s="113" t="s">
        <v>2607</v>
      </c>
      <c r="C11" s="203">
        <v>729</v>
      </c>
      <c r="D11" s="203">
        <v>20</v>
      </c>
      <c r="E11" s="203">
        <v>67</v>
      </c>
      <c r="F11" s="203">
        <v>20</v>
      </c>
      <c r="G11" s="203">
        <v>1069</v>
      </c>
      <c r="H11" s="203">
        <v>44</v>
      </c>
      <c r="I11" s="203">
        <v>39</v>
      </c>
      <c r="J11" s="203">
        <v>53</v>
      </c>
      <c r="K11" s="203">
        <v>237</v>
      </c>
      <c r="L11" s="203">
        <v>59</v>
      </c>
      <c r="M11" s="202">
        <f t="shared" si="0"/>
        <v>2337</v>
      </c>
    </row>
    <row r="12" ht="25.05" customHeight="1" spans="1:13">
      <c r="A12" s="202">
        <v>7</v>
      </c>
      <c r="B12" s="113" t="s">
        <v>2608</v>
      </c>
      <c r="C12" s="203">
        <v>1461</v>
      </c>
      <c r="D12" s="203">
        <v>50</v>
      </c>
      <c r="E12" s="203">
        <v>62</v>
      </c>
      <c r="F12" s="203">
        <v>22</v>
      </c>
      <c r="G12" s="203">
        <v>1183</v>
      </c>
      <c r="H12" s="203">
        <v>85</v>
      </c>
      <c r="I12" s="203">
        <v>56</v>
      </c>
      <c r="J12" s="203">
        <v>66</v>
      </c>
      <c r="K12" s="203">
        <v>318</v>
      </c>
      <c r="L12" s="203">
        <v>43</v>
      </c>
      <c r="M12" s="202">
        <f t="shared" si="0"/>
        <v>3346</v>
      </c>
    </row>
    <row r="13" ht="25.05" customHeight="1" spans="1:13">
      <c r="A13" s="202">
        <v>8</v>
      </c>
      <c r="B13" s="113" t="s">
        <v>2609</v>
      </c>
      <c r="C13" s="203">
        <v>762</v>
      </c>
      <c r="D13" s="203">
        <v>25</v>
      </c>
      <c r="E13" s="203">
        <v>73</v>
      </c>
      <c r="F13" s="203">
        <v>80</v>
      </c>
      <c r="G13" s="203">
        <v>965</v>
      </c>
      <c r="H13" s="203">
        <v>78</v>
      </c>
      <c r="I13" s="203">
        <v>42</v>
      </c>
      <c r="J13" s="203">
        <v>90</v>
      </c>
      <c r="K13" s="203">
        <v>445</v>
      </c>
      <c r="L13" s="203">
        <v>25</v>
      </c>
      <c r="M13" s="202">
        <f t="shared" si="0"/>
        <v>2585</v>
      </c>
    </row>
    <row r="14" ht="25.05" customHeight="1" spans="1:13">
      <c r="A14" s="202">
        <v>9</v>
      </c>
      <c r="B14" s="113" t="s">
        <v>2610</v>
      </c>
      <c r="C14" s="203">
        <v>236</v>
      </c>
      <c r="D14" s="203">
        <v>30</v>
      </c>
      <c r="E14" s="203">
        <v>42</v>
      </c>
      <c r="F14" s="203">
        <v>68</v>
      </c>
      <c r="G14" s="203">
        <v>713</v>
      </c>
      <c r="H14" s="203">
        <v>50</v>
      </c>
      <c r="I14" s="203">
        <v>31</v>
      </c>
      <c r="J14" s="203">
        <v>77</v>
      </c>
      <c r="K14" s="203">
        <v>294</v>
      </c>
      <c r="L14" s="203">
        <v>27</v>
      </c>
      <c r="M14" s="202">
        <f t="shared" si="0"/>
        <v>1568</v>
      </c>
    </row>
    <row r="15" ht="25.05" customHeight="1" spans="1:13">
      <c r="A15" s="202">
        <v>10</v>
      </c>
      <c r="B15" s="113" t="s">
        <v>2611</v>
      </c>
      <c r="C15" s="203">
        <v>223</v>
      </c>
      <c r="D15" s="203">
        <v>15</v>
      </c>
      <c r="E15" s="203">
        <v>57</v>
      </c>
      <c r="F15" s="203">
        <v>97</v>
      </c>
      <c r="G15" s="203">
        <v>731</v>
      </c>
      <c r="H15" s="203">
        <v>72</v>
      </c>
      <c r="I15" s="203">
        <v>32</v>
      </c>
      <c r="J15" s="203">
        <v>80</v>
      </c>
      <c r="K15" s="203">
        <v>306</v>
      </c>
      <c r="L15" s="203">
        <v>44</v>
      </c>
      <c r="M15" s="202">
        <f t="shared" si="0"/>
        <v>1657</v>
      </c>
    </row>
    <row r="16" ht="25.05" customHeight="1" spans="1:13">
      <c r="A16" s="202">
        <v>11</v>
      </c>
      <c r="B16" s="113" t="s">
        <v>2612</v>
      </c>
      <c r="C16" s="203">
        <v>230</v>
      </c>
      <c r="D16" s="203">
        <v>10</v>
      </c>
      <c r="E16" s="203">
        <v>49</v>
      </c>
      <c r="F16" s="203">
        <v>57</v>
      </c>
      <c r="G16" s="203">
        <v>884</v>
      </c>
      <c r="H16" s="203">
        <v>101</v>
      </c>
      <c r="I16" s="203">
        <v>30</v>
      </c>
      <c r="J16" s="203">
        <v>72</v>
      </c>
      <c r="K16" s="203">
        <v>238</v>
      </c>
      <c r="L16" s="203">
        <v>32</v>
      </c>
      <c r="M16" s="202">
        <f t="shared" si="0"/>
        <v>1703</v>
      </c>
    </row>
    <row r="17" customHeight="1" spans="1:13">
      <c r="A17" s="202">
        <v>12</v>
      </c>
      <c r="B17" s="113" t="s">
        <v>2613</v>
      </c>
      <c r="C17" s="203">
        <v>365</v>
      </c>
      <c r="D17" s="203">
        <v>30</v>
      </c>
      <c r="E17" s="203">
        <v>84</v>
      </c>
      <c r="F17" s="203">
        <v>138</v>
      </c>
      <c r="G17" s="203">
        <v>1192</v>
      </c>
      <c r="H17" s="203">
        <v>117</v>
      </c>
      <c r="I17" s="203">
        <v>55</v>
      </c>
      <c r="J17" s="203">
        <v>136</v>
      </c>
      <c r="K17" s="203">
        <v>429</v>
      </c>
      <c r="L17" s="203">
        <v>53</v>
      </c>
      <c r="M17" s="202">
        <f t="shared" si="0"/>
        <v>2599</v>
      </c>
    </row>
    <row r="18" customHeight="1" spans="1:13">
      <c r="A18" s="202">
        <v>13</v>
      </c>
      <c r="B18" s="113" t="s">
        <v>2614</v>
      </c>
      <c r="C18" s="203">
        <v>294</v>
      </c>
      <c r="D18" s="203">
        <v>10</v>
      </c>
      <c r="E18" s="203">
        <v>116</v>
      </c>
      <c r="F18" s="203">
        <v>165</v>
      </c>
      <c r="G18" s="203">
        <v>1484</v>
      </c>
      <c r="H18" s="203">
        <v>132</v>
      </c>
      <c r="I18" s="203">
        <v>70</v>
      </c>
      <c r="J18" s="203">
        <v>187</v>
      </c>
      <c r="K18" s="203">
        <v>577</v>
      </c>
      <c r="L18" s="203">
        <v>250</v>
      </c>
      <c r="M18" s="202">
        <f t="shared" si="0"/>
        <v>3285</v>
      </c>
    </row>
    <row r="19" customHeight="1" spans="1:13">
      <c r="A19" s="202">
        <v>14</v>
      </c>
      <c r="B19" s="113" t="s">
        <v>2615</v>
      </c>
      <c r="C19" s="203">
        <v>183</v>
      </c>
      <c r="D19" s="203">
        <v>20</v>
      </c>
      <c r="E19" s="203">
        <v>61</v>
      </c>
      <c r="F19" s="203">
        <v>56</v>
      </c>
      <c r="G19" s="203">
        <v>981</v>
      </c>
      <c r="H19" s="203">
        <v>85</v>
      </c>
      <c r="I19" s="203">
        <v>40</v>
      </c>
      <c r="J19" s="203">
        <v>76</v>
      </c>
      <c r="K19" s="203">
        <v>458</v>
      </c>
      <c r="L19" s="203">
        <v>92</v>
      </c>
      <c r="M19" s="202">
        <f t="shared" si="0"/>
        <v>2052</v>
      </c>
    </row>
    <row r="20" customHeight="1" spans="1:13">
      <c r="A20" s="202">
        <v>15</v>
      </c>
      <c r="B20" s="113" t="s">
        <v>2616</v>
      </c>
      <c r="C20" s="203">
        <v>319</v>
      </c>
      <c r="D20" s="203">
        <v>15</v>
      </c>
      <c r="E20" s="203">
        <v>46</v>
      </c>
      <c r="F20" s="203">
        <v>79</v>
      </c>
      <c r="G20" s="203">
        <v>765</v>
      </c>
      <c r="H20" s="203">
        <v>64</v>
      </c>
      <c r="I20" s="203">
        <v>38</v>
      </c>
      <c r="J20" s="203">
        <v>77</v>
      </c>
      <c r="K20" s="203">
        <v>243</v>
      </c>
      <c r="L20" s="203">
        <v>50</v>
      </c>
      <c r="M20" s="202">
        <f t="shared" si="0"/>
        <v>1696</v>
      </c>
    </row>
    <row r="21" customHeight="1" spans="1:13">
      <c r="A21" s="202">
        <v>16</v>
      </c>
      <c r="B21" s="113" t="s">
        <v>2617</v>
      </c>
      <c r="C21" s="203">
        <v>540</v>
      </c>
      <c r="D21" s="203"/>
      <c r="E21" s="203">
        <v>246</v>
      </c>
      <c r="F21" s="203">
        <v>127</v>
      </c>
      <c r="G21" s="203">
        <v>419</v>
      </c>
      <c r="H21" s="203">
        <v>41</v>
      </c>
      <c r="I21" s="203">
        <v>7</v>
      </c>
      <c r="J21" s="203"/>
      <c r="K21" s="203"/>
      <c r="L21" s="203"/>
      <c r="M21" s="202">
        <f t="shared" si="0"/>
        <v>1380</v>
      </c>
    </row>
    <row r="22" customHeight="1" spans="1:13">
      <c r="A22" s="202">
        <v>17</v>
      </c>
      <c r="B22" s="202" t="s">
        <v>107</v>
      </c>
      <c r="C22" s="202">
        <f>SUM(C6:C21)</f>
        <v>9737</v>
      </c>
      <c r="D22" s="202">
        <f t="shared" ref="D22:M22" si="1">SUM(D6:D21)</f>
        <v>472</v>
      </c>
      <c r="E22" s="202">
        <f t="shared" si="1"/>
        <v>1327</v>
      </c>
      <c r="F22" s="202">
        <f t="shared" si="1"/>
        <v>1376</v>
      </c>
      <c r="G22" s="202">
        <f t="shared" si="1"/>
        <v>17659</v>
      </c>
      <c r="H22" s="202">
        <f t="shared" si="1"/>
        <v>1378</v>
      </c>
      <c r="I22" s="202">
        <f t="shared" si="1"/>
        <v>765</v>
      </c>
      <c r="J22" s="202">
        <f t="shared" si="1"/>
        <v>1456</v>
      </c>
      <c r="K22" s="202">
        <f t="shared" si="1"/>
        <v>6052</v>
      </c>
      <c r="L22" s="202">
        <f t="shared" si="1"/>
        <v>1318</v>
      </c>
      <c r="M22" s="202">
        <f t="shared" si="1"/>
        <v>41540</v>
      </c>
    </row>
  </sheetData>
  <mergeCells count="16">
    <mergeCell ref="A2:N2"/>
    <mergeCell ref="A3:C3"/>
    <mergeCell ref="L3:M3"/>
    <mergeCell ref="A4:A5"/>
    <mergeCell ref="B4:B5"/>
    <mergeCell ref="C4:C5"/>
    <mergeCell ref="D4:D5"/>
    <mergeCell ref="E4:E5"/>
    <mergeCell ref="F4:F5"/>
    <mergeCell ref="G4:G5"/>
    <mergeCell ref="H4:H5"/>
    <mergeCell ref="I4:I5"/>
    <mergeCell ref="J4:J5"/>
    <mergeCell ref="K4:K5"/>
    <mergeCell ref="L4:L5"/>
    <mergeCell ref="M4:M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F8" sqref="F8"/>
    </sheetView>
  </sheetViews>
  <sheetFormatPr defaultColWidth="8.2" defaultRowHeight="40.2" customHeight="1" outlineLevelRow="6" outlineLevelCol="7"/>
  <cols>
    <col min="1" max="1" width="13.3" style="135" customWidth="1"/>
    <col min="2" max="2" width="18.3" style="136" customWidth="1"/>
    <col min="3" max="3" width="24.2" style="135" customWidth="1"/>
    <col min="4" max="7" width="8.2" style="135"/>
    <col min="8" max="8" width="82.75" style="135" customWidth="1"/>
    <col min="9" max="16384" width="8.2" style="135"/>
  </cols>
  <sheetData>
    <row r="1" ht="19.2" customHeight="1" spans="3:3">
      <c r="C1" s="120" t="s">
        <v>2618</v>
      </c>
    </row>
    <row r="2" customHeight="1" spans="1:3">
      <c r="A2" s="192" t="s">
        <v>2619</v>
      </c>
      <c r="B2" s="192"/>
      <c r="C2" s="192"/>
    </row>
    <row r="3" customHeight="1" spans="1:3">
      <c r="A3" s="138"/>
      <c r="B3" s="138"/>
      <c r="C3" s="120" t="s">
        <v>2620</v>
      </c>
    </row>
    <row r="4" customHeight="1" spans="1:3">
      <c r="A4" s="139" t="s">
        <v>2621</v>
      </c>
      <c r="B4" s="140" t="s">
        <v>2622</v>
      </c>
      <c r="C4" s="140" t="s">
        <v>2623</v>
      </c>
    </row>
    <row r="5" s="134" customFormat="1" customHeight="1" spans="1:3">
      <c r="A5" s="139" t="s">
        <v>2624</v>
      </c>
      <c r="B5" s="193">
        <v>28.33</v>
      </c>
      <c r="C5" s="193">
        <v>28.01</v>
      </c>
    </row>
    <row r="7" ht="93" customHeight="1" spans="8:8">
      <c r="H7" s="144"/>
    </row>
  </sheetData>
  <mergeCells count="1">
    <mergeCell ref="A2:C2"/>
  </mergeCell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22</vt:i4>
      </vt:variant>
    </vt:vector>
  </HeadingPairs>
  <TitlesOfParts>
    <vt:vector size="22" baseType="lpstr">
      <vt:lpstr>目录</vt:lpstr>
      <vt:lpstr>一般公共预算收支总表</vt:lpstr>
      <vt:lpstr>一般公共预算收入表</vt:lpstr>
      <vt:lpstr>一般公共预算支出表</vt:lpstr>
      <vt:lpstr>一般公共预算本级支出表</vt:lpstr>
      <vt:lpstr>一般公共预算本级基本支出表</vt:lpstr>
      <vt:lpstr>一般公共预算税收返还和转移支付表</vt:lpstr>
      <vt:lpstr>专项转移支付分地区分项目表</vt:lpstr>
      <vt:lpstr>政府一般债务限额表和余额表</vt:lpstr>
      <vt:lpstr>政府性基金收入表</vt:lpstr>
      <vt:lpstr>政府性基金支出表</vt:lpstr>
      <vt:lpstr>政府性基金转移支付表</vt:lpstr>
      <vt:lpstr>政府专项债务限额和余额表</vt:lpstr>
      <vt:lpstr>国有资本经营收入表</vt:lpstr>
      <vt:lpstr>国有资本经营支出表</vt:lpstr>
      <vt:lpstr>社会保险基收入 </vt:lpstr>
      <vt:lpstr>社会保险基金支出表 </vt:lpstr>
      <vt:lpstr>三公经费</vt:lpstr>
      <vt:lpstr>地方债务情况-2022年债务限额及余额</vt:lpstr>
      <vt:lpstr>地方债务情况-2022年发行及还本付息</vt:lpstr>
      <vt:lpstr>地方债务情况-2023年还本付息预算</vt:lpstr>
      <vt:lpstr>地方债务情况-2023年债务限额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江巍</cp:lastModifiedBy>
  <dcterms:created xsi:type="dcterms:W3CDTF">2013-03-26T01:24:00Z</dcterms:created>
  <cp:lastPrinted>2019-03-16T08:19:00Z</cp:lastPrinted>
  <dcterms:modified xsi:type="dcterms:W3CDTF">2024-03-25T01:51:34Z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940A049343314A0BA502FD2762140577</vt:lpwstr>
  </property>
</Properties>
</file>