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9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1专项清单" sheetId="22" r:id="rId22"/>
    <sheet name="20财政专户管理资金" sheetId="23" r:id="rId23"/>
    <sheet name="22项目支出绩效目标表" sheetId="24" r:id="rId24"/>
    <sheet name="23整体支出绩效目标表" sheetId="25" r:id="rId25"/>
  </sheets>
  <definedNames/>
  <calcPr fullCalcOnLoad="1"/>
</workbook>
</file>

<file path=xl/sharedStrings.xml><?xml version="1.0" encoding="utf-8"?>
<sst xmlns="http://schemas.openxmlformats.org/spreadsheetml/2006/main" count="2443" uniqueCount="924">
  <si>
    <t>2024年部门预算公开表</t>
  </si>
  <si>
    <t>单位编码：</t>
  </si>
  <si>
    <t>430001</t>
  </si>
  <si>
    <t>单位名称：</t>
  </si>
  <si>
    <t>岳阳高新技术产业园区管理委员会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</si>
  <si>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</si>
  <si>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</si>
  <si>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</si>
  <si>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</si>
  <si>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</si>
  <si>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</si>
  <si>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</si>
  <si>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</si>
  <si>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</si>
  <si>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</si>
  <si>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</si>
  <si>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</si>
  <si>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</si>
  <si>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</si>
  <si>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</si>
  <si>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</si>
  <si>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</si>
  <si>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</si>
  <si>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</si>
  <si>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</si>
  <si>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</si>
  <si>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</si>
  <si>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</si>
  <si>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</si>
  <si>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</si>
  <si>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</si>
  <si>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单位：430001_岳阳高新技术产业园区管理委员会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</si>
  <si>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</si>
  <si>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</si>
  <si>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</si>
  <si>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</si>
  <si>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</si>
  <si>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</si>
  <si>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</si>
  <si>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</si>
  <si>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</si>
  <si>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</si>
  <si>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</si>
  <si>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</si>
  <si>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</si>
  <si>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</si>
  <si>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</si>
  <si>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</si>
  <si>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</si>
  <si>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</si>
  <si>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</si>
  <si>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</si>
  <si>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</si>
  <si>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</si>
  <si>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</si>
  <si>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四、机关资本性支出（基本建设）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</si>
  <si>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</si>
  <si>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</si>
  <si>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</si>
  <si>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</si>
  <si>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</si>
  <si>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</si>
  <si>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</si>
  <si>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</si>
  <si>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</si>
  <si>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</si>
  <si>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</si>
  <si>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</si>
  <si>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</si>
  <si>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</si>
  <si>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</si>
  <si>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</si>
  <si>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</si>
  <si>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</si>
  <si>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</si>
  <si>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</si>
  <si>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</si>
  <si>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</si>
  <si>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</si>
  <si>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</si>
  <si>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</si>
  <si>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</si>
  <si>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</si>
  <si>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</si>
  <si>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</si>
  <si>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</si>
  <si>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</si>
  <si>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</si>
  <si>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</si>
  <si>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</si>
  <si>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</si>
  <si>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</si>
  <si>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</si>
  <si>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</si>
  <si>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</si>
  <si>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</si>
  <si>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</si>
  <si>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</si>
  <si>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</si>
  <si>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</si>
  <si>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</si>
  <si>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</si>
  <si>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</si>
  <si>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</si>
  <si>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</si>
  <si>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</si>
  <si>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</si>
  <si>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</si>
  <si>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</si>
  <si>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</si>
  <si>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</si>
  <si>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</si>
  <si>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</si>
  <si>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</si>
  <si>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</si>
  <si>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</si>
  <si>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</si>
  <si>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</si>
  <si>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</si>
  <si>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</si>
  <si>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</si>
  <si>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</si>
  <si>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</si>
  <si>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</si>
  <si>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</si>
  <si>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</si>
  <si>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</si>
  <si>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</si>
  <si>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</si>
  <si>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</si>
  <si>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</si>
  <si>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</si>
  <si>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</si>
  <si>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</si>
  <si>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</si>
  <si>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</si>
  <si>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</si>
  <si>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</si>
  <si>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</si>
  <si>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</si>
  <si>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</si>
  <si>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</si>
  <si>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</si>
  <si>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</si>
  <si>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</si>
  <si>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</si>
  <si>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</si>
  <si>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</si>
  <si>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</si>
  <si>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</si>
  <si>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</si>
  <si>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</si>
  <si>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</si>
  <si>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</si>
  <si>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430</t>
  </si>
  <si>
    <t xml:space="preserve">  430001</t>
  </si>
  <si>
    <t xml:space="preserve">  岳阳高新技术产业园区管理委员会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</si>
  <si>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</si>
  <si>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</si>
  <si>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</si>
  <si>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</si>
  <si>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</si>
  <si>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</si>
  <si>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</si>
  <si>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</si>
  <si>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</si>
  <si>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</si>
  <si>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</si>
  <si>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</si>
  <si>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岳阳高新技术产业园区管理委员会</t>
  </si>
  <si>
    <t>201</t>
  </si>
  <si>
    <t xml:space="preserve">   201</t>
  </si>
  <si>
    <t xml:space="preserve">   一般公共服务支出</t>
  </si>
  <si>
    <t>13</t>
  </si>
  <si>
    <t xml:space="preserve">    20113</t>
  </si>
  <si>
    <t xml:space="preserve">    商贸事务</t>
  </si>
  <si>
    <t>08</t>
  </si>
  <si>
    <t xml:space="preserve">     2011308</t>
  </si>
  <si>
    <t xml:space="preserve">     招商引资</t>
  </si>
  <si>
    <t>206</t>
  </si>
  <si>
    <t xml:space="preserve">   206</t>
  </si>
  <si>
    <t xml:space="preserve">    科学技术支出</t>
  </si>
  <si>
    <t>05</t>
  </si>
  <si>
    <t xml:space="preserve">    20605</t>
  </si>
  <si>
    <t xml:space="preserve">     科技条件与服务</t>
  </si>
  <si>
    <t xml:space="preserve">    2060599</t>
  </si>
  <si>
    <t xml:space="preserve">     其他科技条件与服务支出</t>
  </si>
  <si>
    <t>208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</si>
  <si>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</si>
  <si>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</si>
  <si>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</si>
  <si>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</si>
  <si>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</si>
  <si>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</si>
  <si>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>99</t>
  </si>
  <si>
    <t xml:space="preserve">    20899</t>
  </si>
  <si>
    <t xml:space="preserve">    其他社会保障和就业支出</t>
  </si>
  <si>
    <t xml:space="preserve">     2089999</t>
  </si>
  <si>
    <t xml:space="preserve">     其他社会保障和就业支出</t>
  </si>
  <si>
    <t>210</t>
  </si>
  <si>
    <t xml:space="preserve">   210</t>
  </si>
  <si>
    <t xml:space="preserve">   卫生健康支出</t>
  </si>
  <si>
    <t>11</t>
  </si>
  <si>
    <t xml:space="preserve">    21011</t>
  </si>
  <si>
    <t xml:space="preserve">    行政事业单位医疗</t>
  </si>
  <si>
    <t>02</t>
  </si>
  <si>
    <t xml:space="preserve">     2101102</t>
  </si>
  <si>
    <t xml:space="preserve">     事业单位医疗</t>
  </si>
  <si>
    <t>03</t>
  </si>
  <si>
    <t xml:space="preserve">     2101103</t>
  </si>
  <si>
    <t xml:space="preserve">     公务员医疗补助</t>
  </si>
  <si>
    <t>215</t>
  </si>
  <si>
    <t xml:space="preserve">   215</t>
  </si>
  <si>
    <t xml:space="preserve">   资源勘探工业信息等支出</t>
  </si>
  <si>
    <t xml:space="preserve">    21508</t>
  </si>
  <si>
    <t xml:space="preserve">    支持中小企业发展和管理支出</t>
  </si>
  <si>
    <t>01</t>
  </si>
  <si>
    <t xml:space="preserve">     2150801</t>
  </si>
  <si>
    <t xml:space="preserve">     行政运行</t>
  </si>
  <si>
    <t xml:space="preserve">     2150899</t>
  </si>
  <si>
    <t xml:space="preserve">     其他支持中小企业发展和管理支出</t>
  </si>
  <si>
    <t>221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</si>
  <si>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</si>
  <si>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</si>
  <si>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</si>
  <si>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</si>
  <si>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</si>
  <si>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</si>
  <si>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212</t>
  </si>
  <si>
    <t xml:space="preserve">   城乡社区支出</t>
  </si>
  <si>
    <t xml:space="preserve">    21208</t>
  </si>
  <si>
    <t xml:space="preserve">    国有土地使用权出让收入安排的支出</t>
  </si>
  <si>
    <t xml:space="preserve">     2120802</t>
  </si>
  <si>
    <t xml:space="preserve">     土地开发支出</t>
  </si>
  <si>
    <t xml:space="preserve">     2120803</t>
  </si>
  <si>
    <t xml:space="preserve">     城市建设支出</t>
  </si>
  <si>
    <t xml:space="preserve">     2120899</t>
  </si>
  <si>
    <t xml:space="preserve">     其他国有土地使用权出让收入安排的支出</t>
  </si>
  <si>
    <t xml:space="preserve">    21214</t>
  </si>
  <si>
    <t xml:space="preserve">    污水处理费安排的支出</t>
  </si>
  <si>
    <t xml:space="preserve">     2121401</t>
  </si>
  <si>
    <t xml:space="preserve">     污水处理设施建设和运营</t>
  </si>
  <si>
    <t xml:space="preserve">  223</t>
  </si>
  <si>
    <t xml:space="preserve">   国有资本经营预算支出</t>
  </si>
  <si>
    <t xml:space="preserve">    22399</t>
  </si>
  <si>
    <t xml:space="preserve">    其他国有资本经营预算支出</t>
  </si>
  <si>
    <t>2239999</t>
  </si>
  <si>
    <t xml:space="preserve">     其他国有资本经营预算支出</t>
  </si>
  <si>
    <t xml:space="preserve">   229</t>
  </si>
  <si>
    <t xml:space="preserve">   其他支出</t>
  </si>
  <si>
    <t>04</t>
  </si>
  <si>
    <t xml:space="preserve">    22904</t>
  </si>
  <si>
    <t xml:space="preserve">    其他政府性基金及对应专项债务收入安排的支出</t>
  </si>
  <si>
    <t xml:space="preserve">     2290402</t>
  </si>
  <si>
    <t xml:space="preserve">     其他地方自行试点项目收益专项债券收入安排的支出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</si>
  <si>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</si>
  <si>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</si>
  <si>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</si>
  <si>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</si>
  <si>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</si>
  <si>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</si>
  <si>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</t>
  </si>
  <si>
    <t>机关资本性支出(基本建设)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</si>
  <si>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</si>
  <si>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</si>
  <si>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</si>
  <si>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</si>
  <si>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</si>
  <si>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</si>
  <si>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</si>
  <si>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</si>
  <si>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</si>
  <si>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</si>
  <si>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</si>
  <si>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</si>
  <si>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</si>
  <si>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</si>
  <si>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</si>
  <si>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</si>
  <si>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</si>
  <si>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</si>
  <si>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</si>
  <si>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</si>
  <si>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</si>
  <si>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</si>
  <si>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</si>
  <si>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</si>
  <si>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</si>
  <si>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</si>
  <si>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</si>
  <si>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</si>
  <si>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</si>
  <si>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</si>
  <si>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</si>
  <si>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</si>
  <si>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</si>
  <si>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</si>
  <si>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</si>
  <si>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2150899</t>
  </si>
  <si>
    <t>部门公开表08</t>
  </si>
  <si>
    <t>单位：万元</t>
  </si>
  <si>
    <t>部门预算支出经济分类科目</t>
  </si>
  <si>
    <t>本年一般公共预算基本支出</t>
  </si>
  <si>
    <t>科目代码</t>
  </si>
  <si>
    <t>301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</si>
  <si>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</si>
  <si>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</si>
  <si>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</si>
  <si>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</si>
  <si>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</si>
  <si>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</si>
  <si>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</si>
  <si>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</si>
  <si>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</si>
  <si>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</si>
  <si>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</si>
  <si>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</si>
  <si>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</si>
  <si>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</si>
  <si>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</si>
  <si>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</si>
  <si>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</si>
  <si>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</si>
  <si>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>办公费</t>
  </si>
  <si>
    <t>印刷费</t>
  </si>
  <si>
    <t>邮电费</t>
  </si>
  <si>
    <t>差旅费</t>
  </si>
  <si>
    <t>会议费</t>
  </si>
  <si>
    <t>培训费</t>
  </si>
  <si>
    <t>公务接待费</t>
  </si>
  <si>
    <t>工会经费</t>
  </si>
  <si>
    <t>其他交通费用</t>
  </si>
  <si>
    <t>其他商品和服务支出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</si>
  <si>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</si>
  <si>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</si>
  <si>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</si>
  <si>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</si>
  <si>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</si>
  <si>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</si>
  <si>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 xml:space="preserve">    430001</t>
  </si>
  <si>
    <t xml:space="preserve">    机关事业单位基本养老保险缴费支出</t>
  </si>
  <si>
    <t xml:space="preserve">    事业单位医疗</t>
  </si>
  <si>
    <t xml:space="preserve">    公务员医疗补助</t>
  </si>
  <si>
    <t xml:space="preserve">    行政运行</t>
  </si>
  <si>
    <t xml:space="preserve">    住房公积金</t>
  </si>
  <si>
    <t>注：如本表格为空，则表示本年度未安排此项目。</t>
  </si>
  <si>
    <t>部门公开表10</t>
  </si>
  <si>
    <t>工资津补贴</t>
  </si>
  <si>
    <r>
      <t>其他工资福利支出</t>
    </r>
    <r>
      <rPr>
        <b/>
        <sz val="10"/>
        <rFont val="Arial"/>
        <family val="2"/>
      </rPr>
      <t xml:space="preserve">   </t>
    </r>
    <r>
      <rPr>
        <b/>
        <sz val="10"/>
        <rFont val="SimSun"/>
        <family val="0"/>
      </rPr>
      <t xml:space="preserve"> </t>
    </r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</si>
  <si>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</si>
  <si>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</si>
  <si>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</si>
  <si>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</si>
  <si>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</si>
  <si>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</si>
  <si>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</si>
  <si>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</si>
  <si>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</si>
  <si>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</si>
  <si>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</si>
  <si>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</si>
  <si>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</si>
  <si>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</si>
  <si>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</si>
  <si>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</si>
  <si>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</si>
  <si>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</si>
  <si>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</si>
  <si>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</si>
  <si>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</si>
  <si>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</si>
  <si>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</si>
  <si>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</si>
  <si>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</si>
  <si>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</si>
  <si>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</si>
  <si>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</si>
  <si>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</si>
  <si>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</si>
  <si>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专用材料购置费</t>
  </si>
  <si>
    <t>委托业务费</t>
  </si>
  <si>
    <t>因公出国（境）费用</t>
  </si>
  <si>
    <t>公务用车运行维护费</t>
  </si>
  <si>
    <t>维修(护)费</t>
  </si>
  <si>
    <t>部门公开表14</t>
  </si>
  <si>
    <t>总 计</t>
  </si>
  <si>
    <t>咨询费</t>
  </si>
  <si>
    <t>手续费</t>
  </si>
  <si>
    <t>水费</t>
  </si>
  <si>
    <t>电费</t>
  </si>
  <si>
    <t>取暖费</t>
  </si>
  <si>
    <t>物业管理费</t>
  </si>
  <si>
    <t>租赁费</t>
  </si>
  <si>
    <t>专用材料费</t>
  </si>
  <si>
    <t>被装购置费</t>
  </si>
  <si>
    <t>专用燃料费</t>
  </si>
  <si>
    <t>劳务费</t>
  </si>
  <si>
    <t>福利费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</si>
  <si>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</si>
  <si>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</si>
  <si>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</si>
  <si>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</si>
  <si>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</si>
  <si>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</si>
  <si>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</si>
  <si>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</si>
  <si>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</si>
  <si>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</si>
  <si>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</si>
  <si>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</si>
  <si>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212</t>
  </si>
  <si>
    <t>城乡社区支出</t>
  </si>
  <si>
    <t>21208</t>
  </si>
  <si>
    <t>国有土地使用权出让收入安排的支出</t>
  </si>
  <si>
    <t>2120802</t>
  </si>
  <si>
    <t>土地开发支出</t>
  </si>
  <si>
    <t>2120803</t>
  </si>
  <si>
    <t>城市建设支出</t>
  </si>
  <si>
    <t>2120899</t>
  </si>
  <si>
    <t>其他国有土地使用权出让收入安排的支出</t>
  </si>
  <si>
    <t>21214</t>
  </si>
  <si>
    <t>污水处理费安排的支出</t>
  </si>
  <si>
    <t>2121401</t>
  </si>
  <si>
    <t>污水处理设施建设和运营</t>
  </si>
  <si>
    <t>229</t>
  </si>
  <si>
    <t>22904</t>
  </si>
  <si>
    <t>其他政府性基金及对应专项债务收入安排的支出</t>
  </si>
  <si>
    <t>2290402</t>
  </si>
  <si>
    <t>其他地方自行试点项目收益专项债券收入安排的支出</t>
  </si>
  <si>
    <t>部门公开表17</t>
  </si>
  <si>
    <t>43001</t>
  </si>
  <si>
    <t>部门公开表18</t>
  </si>
  <si>
    <t>部门公开表19</t>
  </si>
  <si>
    <t>本年国有资本经营预算支出</t>
  </si>
  <si>
    <t>223</t>
  </si>
  <si>
    <t xml:space="preserve">  国有资本经营预算支出</t>
  </si>
  <si>
    <t>22399</t>
  </si>
  <si>
    <t xml:space="preserve">   其他国有资本经营预算支出</t>
  </si>
  <si>
    <t>部门公开表21</t>
  </si>
  <si>
    <t>单位名称（专项名称）</t>
  </si>
  <si>
    <t>预算额度</t>
  </si>
  <si>
    <t>预算编制方式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</si>
  <si>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</si>
  <si>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</si>
  <si>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</si>
  <si>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</si>
  <si>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</si>
  <si>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</si>
  <si>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 债券</t>
  </si>
  <si>
    <t>外国政府和国际组织贷款</t>
  </si>
  <si>
    <t>外国政府和国际组织赠款</t>
  </si>
  <si>
    <t xml:space="preserve">   招商专项</t>
  </si>
  <si>
    <t xml:space="preserve">   创新创业办公大楼运行</t>
  </si>
  <si>
    <t xml:space="preserve">   会议费</t>
  </si>
  <si>
    <t xml:space="preserve">   企业发展服务</t>
  </si>
  <si>
    <t xml:space="preserve">   安全环保专项</t>
  </si>
  <si>
    <t xml:space="preserve">   园区重大产业项目活动</t>
  </si>
  <si>
    <t xml:space="preserve">   协调纠纷专项</t>
  </si>
  <si>
    <t xml:space="preserve">   五好园区创建专项</t>
  </si>
  <si>
    <t xml:space="preserve">   园区园林绿化专项</t>
  </si>
  <si>
    <t xml:space="preserve">   园区扩园调区专项</t>
  </si>
  <si>
    <t xml:space="preserve">   土地集约评价专项</t>
  </si>
  <si>
    <t xml:space="preserve">   污水处理厂运营专项</t>
  </si>
  <si>
    <t xml:space="preserve">   清廉园区创建专项</t>
  </si>
  <si>
    <t xml:space="preserve">   产业扶持专项</t>
  </si>
  <si>
    <t xml:space="preserve">   平台公司代建园区基础设施建设项目</t>
  </si>
  <si>
    <t xml:space="preserve">   园区基础设施建设项目</t>
  </si>
  <si>
    <t>部门公开表20</t>
  </si>
  <si>
    <t>本年财政专户管理资金预算支出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</si>
  <si>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</si>
  <si>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</si>
  <si>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</si>
  <si>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</si>
  <si>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</si>
  <si>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</si>
  <si>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</si>
  <si>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</si>
  <si>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</si>
  <si>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</si>
  <si>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</si>
  <si>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>度量单位</t>
  </si>
  <si>
    <t>指标值类型</t>
  </si>
  <si>
    <t>备注</t>
  </si>
  <si>
    <t xml:space="preserve">  创新创业办公大楼运行</t>
  </si>
  <si>
    <t>园区创新创业服务大楼全面高效投运，营商环境全面提质。</t>
  </si>
  <si>
    <t>成本指标</t>
  </si>
  <si>
    <t>经济成本指标</t>
  </si>
  <si>
    <t>预算控制数</t>
  </si>
  <si>
    <t>70</t>
  </si>
  <si>
    <t>创新创业大楼运行经济成本控制在70万元以内</t>
  </si>
  <si>
    <t>创新创业大楼运行经济成本控制在70万元以内得满分，每增加1万元扣0.5分</t>
  </si>
  <si>
    <t>万元</t>
  </si>
  <si>
    <t>≤</t>
  </si>
  <si>
    <t>社会成本指标</t>
  </si>
  <si>
    <t>无</t>
  </si>
  <si>
    <t>定性</t>
  </si>
  <si>
    <t>生态环境成本指标</t>
  </si>
  <si>
    <t>产出指标</t>
  </si>
  <si>
    <t>数量指标</t>
  </si>
  <si>
    <t>大楼维护面积</t>
  </si>
  <si>
    <t>1227.62</t>
  </si>
  <si>
    <t>大楼物业、水电、维修维护</t>
  </si>
  <si>
    <t>大楼物业、水电、维修维护正常，未发生重大故障得满分，其余情况酌情扣分</t>
  </si>
  <si>
    <t>平方米</t>
  </si>
  <si>
    <t>定量</t>
  </si>
  <si>
    <t>质量指标</t>
  </si>
  <si>
    <t>大楼正常运转率</t>
  </si>
  <si>
    <t>100</t>
  </si>
  <si>
    <t>保证大楼正常</t>
  </si>
  <si>
    <t>%</t>
  </si>
  <si>
    <t>=</t>
  </si>
  <si>
    <t>时效指标</t>
  </si>
  <si>
    <t>维修维护及时率</t>
  </si>
  <si>
    <t>大楼维修维护及时率100%</t>
  </si>
  <si>
    <t>大楼维修维护及时率100%，未因维修故障影响大楼正常运行得满分</t>
  </si>
  <si>
    <t>效益指标</t>
  </si>
  <si>
    <t>经济效益指标</t>
  </si>
  <si>
    <t>社会效益指标</t>
  </si>
  <si>
    <t>园区企业创新创业能力</t>
  </si>
  <si>
    <t>提升</t>
  </si>
  <si>
    <t>园区企业创新创业能力得到提升</t>
  </si>
  <si>
    <t>酌情扣分</t>
  </si>
  <si>
    <t>生态效益指标</t>
  </si>
  <si>
    <t>大楼安全保障程度</t>
  </si>
  <si>
    <t>安全</t>
  </si>
  <si>
    <t>物业管理水平优，大楼安全保障程度高</t>
  </si>
  <si>
    <t>大楼未发生安全事故得满分，其他情况酌情扣分</t>
  </si>
  <si>
    <t>可持续影响指标</t>
  </si>
  <si>
    <t>营商环境</t>
  </si>
  <si>
    <t>优化</t>
  </si>
  <si>
    <t>营商环境不断优化，园区发展环境健康</t>
  </si>
  <si>
    <t>满意度指标</t>
  </si>
  <si>
    <t>服务对象满意度指标</t>
  </si>
  <si>
    <t>大楼内工作人员对大楼运行的满意程度</t>
  </si>
  <si>
    <t>95</t>
  </si>
  <si>
    <t>大楼内工作人员对大楼运行的满意程度95%以上</t>
  </si>
  <si>
    <t>大楼内工作人员对大楼运行的满意程度95%得满分，每下降1%扣0.5分</t>
  </si>
  <si>
    <t>≥</t>
  </si>
  <si>
    <t xml:space="preserve">  会议费</t>
  </si>
  <si>
    <t>全年召开会议15次，高质量高标准完成，会议精神100%传达落实。</t>
  </si>
  <si>
    <t>5.4</t>
  </si>
  <si>
    <t>会议费支出控制在5.4万元以内</t>
  </si>
  <si>
    <t>会议费控制在预算内得满分，每超过1万元扣0.5分</t>
  </si>
  <si>
    <t>园区部门工作会议</t>
  </si>
  <si>
    <t>3</t>
  </si>
  <si>
    <t>全年召开园区工作会议3次</t>
  </si>
  <si>
    <t>培训3次得满分，每少一次扣0.5分</t>
  </si>
  <si>
    <t>次</t>
  </si>
  <si>
    <t>组织园区企业工作、业务知识培训会议次数</t>
  </si>
  <si>
    <t>12</t>
  </si>
  <si>
    <t>全年组织园区企业工作、培训会议12次</t>
  </si>
  <si>
    <t>培训12次得满分，每少一次扣0.5分</t>
  </si>
  <si>
    <t>会议标准</t>
  </si>
  <si>
    <t>高质量</t>
  </si>
  <si>
    <t>高质量高标准完成</t>
  </si>
  <si>
    <t>会议完成时间</t>
  </si>
  <si>
    <t>1</t>
  </si>
  <si>
    <t>12月底完成</t>
  </si>
  <si>
    <t>年</t>
  </si>
  <si>
    <t>按会议精神落实到位</t>
  </si>
  <si>
    <t>会议精神100%传达落实</t>
  </si>
  <si>
    <t>企业业务水平</t>
  </si>
  <si>
    <t>企业业务水平进一步提高</t>
  </si>
  <si>
    <t>园区营商环境不断优化，企业发展环境良好</t>
  </si>
  <si>
    <t>服务对象满意度</t>
  </si>
  <si>
    <t>满意</t>
  </si>
  <si>
    <t>营商环境满意度调查95%以上得满分，每减少1%扣0.5分</t>
  </si>
  <si>
    <t xml:space="preserve">  企业发展服务</t>
  </si>
  <si>
    <t>企业发展服务中心高效运行，营商环境持续优化</t>
  </si>
  <si>
    <t>50</t>
  </si>
  <si>
    <t>企业发展服务经济成本控制在120万元以内</t>
  </si>
  <si>
    <t>经济成本控制在50万元以内得满分，每增加1万元扣0.5分</t>
  </si>
  <si>
    <t>企业座谈会次数</t>
  </si>
  <si>
    <t>4</t>
  </si>
  <si>
    <t>每年组织园区企业座谈会至少4次</t>
  </si>
  <si>
    <t>完成座谈会议得满分，少完成1次扣0.5分</t>
  </si>
  <si>
    <t>专场用工人员招聘会次数</t>
  </si>
  <si>
    <t>2</t>
  </si>
  <si>
    <t>每年组织专场用工人员招聘会至少2次</t>
  </si>
  <si>
    <t>完成招聘任务得满分，少完成1次扣0.5分</t>
  </si>
  <si>
    <t>场</t>
  </si>
  <si>
    <t>专场人才招聘会次数</t>
  </si>
  <si>
    <t>每年组织专场人才招聘会至少2次</t>
  </si>
  <si>
    <t>一件事一次办理率</t>
  </si>
  <si>
    <t>园区一件事一次办得到显著提升</t>
  </si>
  <si>
    <t>园区企业诉求</t>
  </si>
  <si>
    <t>80</t>
  </si>
  <si>
    <t>园区企业合理诉求解决率80%</t>
  </si>
  <si>
    <t>高效解决企业合理诉求得满分，其他情况酌情扣分</t>
  </si>
  <si>
    <t>企业座谈会参会率</t>
  </si>
  <si>
    <t>90</t>
  </si>
  <si>
    <t>园区座谈会参会率达90%以上</t>
  </si>
  <si>
    <t>参会率90%以上得满分，每下降1%扣0.2分</t>
  </si>
  <si>
    <t>园区企业诉求解决时效</t>
  </si>
  <si>
    <t>及时</t>
  </si>
  <si>
    <t>及时解决园区企业合理诉求</t>
  </si>
  <si>
    <t>及时完成得满分，每延迟3个工作日扣0.5分</t>
  </si>
  <si>
    <t>企业行政审批时效</t>
  </si>
  <si>
    <t>及时完成企业行政审批</t>
  </si>
  <si>
    <t xml:space="preserve">效益指标 </t>
  </si>
  <si>
    <t>招聘用工人员</t>
  </si>
  <si>
    <t>500</t>
  </si>
  <si>
    <t>每年为企业招聘用工人员500人以上</t>
  </si>
  <si>
    <t>完成任务得满分，每减少100人扣1分</t>
  </si>
  <si>
    <t>人</t>
  </si>
  <si>
    <t>引进管理人才</t>
  </si>
  <si>
    <t>每年为企业引进管理人才80人以上</t>
  </si>
  <si>
    <t>完成任务得满分，每减少10人扣0.5分</t>
  </si>
  <si>
    <t>企业服务面更广，维度更大，服务更优，效能更高</t>
  </si>
  <si>
    <t>企业对营商环境满意度</t>
  </si>
  <si>
    <t>企业对营商环境满意度95%以上</t>
  </si>
  <si>
    <t>园区营商环境满意度调查95%以上得满分，每下降1%扣0.5分</t>
  </si>
  <si>
    <t xml:space="preserve">  招商专项</t>
  </si>
  <si>
    <t>目标1：完成招商项目12个，招商引资额80亿元。
目标2：高质量完成招商考察活动10次。
目标3：持续提升招商接待能力。</t>
  </si>
  <si>
    <t>招商专项</t>
  </si>
  <si>
    <t>60</t>
  </si>
  <si>
    <t>招商专项付出的经济成本控制在60万元以内</t>
  </si>
  <si>
    <t>未超过经济成本得满分，成本每超过1万元扣1分</t>
  </si>
  <si>
    <t>占用农耕地和林地面积</t>
  </si>
  <si>
    <t>招商项目占用农耕地和林地面积400亩</t>
  </si>
  <si>
    <t>完成目标任务得满分，未完成酌情扣分</t>
  </si>
  <si>
    <t>亩</t>
  </si>
  <si>
    <t>重大项目签约个数</t>
  </si>
  <si>
    <t>全年重大项目签约个数12个以上</t>
  </si>
  <si>
    <t>完成目标任务得满分，少完成1个扣0.5分</t>
  </si>
  <si>
    <t>个</t>
  </si>
  <si>
    <t>新引进亿元以上项目个数</t>
  </si>
  <si>
    <t>全年新引进亿元以上项目个数2个以上</t>
  </si>
  <si>
    <t>完成目标任务得满分，少完成1个扣1分</t>
  </si>
  <si>
    <t>外地招商考察次数</t>
  </si>
  <si>
    <t>10</t>
  </si>
  <si>
    <t>全年外地招商考察次数10次以上</t>
  </si>
  <si>
    <t>完成目标任务得满分，少完成1次扣0.5分</t>
  </si>
  <si>
    <t>招商活动应邀企业参加率</t>
  </si>
  <si>
    <t>招商活动应邀企业参加率90%以上</t>
  </si>
  <si>
    <t>招商活动应邀企业参加率90%得满分，每减少1%扣0.5分</t>
  </si>
  <si>
    <t>签约项目履约率</t>
  </si>
  <si>
    <t>签约项目履约率90%以上</t>
  </si>
  <si>
    <t>签约项目履约率90%得满分，每减少1%扣0.5分</t>
  </si>
  <si>
    <t>招商接待能力</t>
  </si>
  <si>
    <t>招商接待能力提升，质量提高，客商满意度提高</t>
  </si>
  <si>
    <t>招商任务完成及时率</t>
  </si>
  <si>
    <t>2024年年底完成招商任务</t>
  </si>
  <si>
    <t>2024年底完成招商任务得满分，少完成1个扣1分</t>
  </si>
  <si>
    <t>实际使用外资额</t>
  </si>
  <si>
    <t>1500</t>
  </si>
  <si>
    <t>园区企业实际使用外资1500万美元以上</t>
  </si>
  <si>
    <t>完成目标任务得满分，少完成100万美元扣0.5分</t>
  </si>
  <si>
    <t>美元</t>
  </si>
  <si>
    <t>实际引资到位资金</t>
  </si>
  <si>
    <t>65</t>
  </si>
  <si>
    <t>园区企业实际引资到位资金65亿元以上</t>
  </si>
  <si>
    <t>完成目标任务得满分，少1亿元扣0.5分</t>
  </si>
  <si>
    <t>亿元</t>
  </si>
  <si>
    <t>招商合同引资额</t>
  </si>
  <si>
    <t>全年招商合同引资额80亿元以上</t>
  </si>
  <si>
    <t>完成目标任务得满分，少1亿元扣1分</t>
  </si>
  <si>
    <t>就业岗位</t>
  </si>
  <si>
    <t>解决劳动就业人数500人以上</t>
  </si>
  <si>
    <t>完成目标任务得满分，每少解决100人扣1分</t>
  </si>
  <si>
    <t>经济发展</t>
  </si>
  <si>
    <t>促进</t>
  </si>
  <si>
    <t>促进园区经济发展，拉动周边地区就业</t>
  </si>
  <si>
    <t>企业整体效率</t>
  </si>
  <si>
    <t>园区发展环境</t>
  </si>
  <si>
    <t>园区发展环境得到提升</t>
  </si>
  <si>
    <t>对园区发展环境酌情扣分</t>
  </si>
  <si>
    <t>政策持续性</t>
  </si>
  <si>
    <t>长期</t>
  </si>
  <si>
    <t>招商引资优惠政策长期实施</t>
  </si>
  <si>
    <t>对落实招商引资政策情况酌情扣分</t>
  </si>
  <si>
    <t>园区营商环境</t>
  </si>
  <si>
    <t>园区营商环境不断提升</t>
  </si>
  <si>
    <t>未接到营商环境投诉得满分，营商环境投诉每投诉1次扣0.5分</t>
  </si>
  <si>
    <t>企业满意度</t>
  </si>
  <si>
    <t>园区企业满意度调查满意程度达95%以上</t>
  </si>
  <si>
    <t>园区企业满意度调查满意程度达95%得满分，每减少1%扣0.5分</t>
  </si>
  <si>
    <t>协调纠纷专项</t>
  </si>
  <si>
    <t>化解矛盾纠纷，优化园区企业发展环境</t>
  </si>
  <si>
    <t>协调纠纷支出</t>
  </si>
  <si>
    <t>协调纠纷付出的经济成本控制在460万元以内</t>
  </si>
  <si>
    <t>园区发生矛盾纠纷下降率</t>
  </si>
  <si>
    <t>园区矛盾纠纷下降率达到60%以上</t>
  </si>
  <si>
    <t>矛盾纠纷下降率60%以上得满分，每下降5%扣1分</t>
  </si>
  <si>
    <t>有效解决矛盾纠纷</t>
  </si>
  <si>
    <t>有效解决矛盾纠纷达到60项以上</t>
  </si>
  <si>
    <t>有效解决矛盾纠纷达到60项以上得满分，每减少1项扣0.5分</t>
  </si>
  <si>
    <t>企业与员工矛盾纠纷解决率</t>
  </si>
  <si>
    <t>企业与员工矛盾纠纷解决率95%以上</t>
  </si>
  <si>
    <t>企业与员工矛盾纠纷解决率95%以上得满分，每下降1%扣0.5分</t>
  </si>
  <si>
    <t>企业与周边村民矛盾纠纷解决率</t>
  </si>
  <si>
    <t>企业与周边村民矛盾纠纷解决率95%以上</t>
  </si>
  <si>
    <t>企业与周边村民矛盾纠纷解决率95%以上得满分，每下降1%扣0.5分</t>
  </si>
  <si>
    <t>企业与企业之间矛盾纠纷解决率</t>
  </si>
  <si>
    <t>企业与企业之间矛盾纠纷解决率95%以上</t>
  </si>
  <si>
    <t>企业与企业之间矛盾纠纷解决率95%以上得满分，每下降1%扣0.5分</t>
  </si>
  <si>
    <t>矛盾纠纷解决及时率</t>
  </si>
  <si>
    <t>及时、高效、高质量的解决矛盾纠纷</t>
  </si>
  <si>
    <t>企业员工合法权益</t>
  </si>
  <si>
    <t>有效保障</t>
  </si>
  <si>
    <t>有效保障企业员工合法权益</t>
  </si>
  <si>
    <t>周边村民合法权益</t>
  </si>
  <si>
    <t>有效维护、稳定</t>
  </si>
  <si>
    <t>有效维护、稳定周边村民合法权益</t>
  </si>
  <si>
    <t>企业之间矛盾纠纷</t>
  </si>
  <si>
    <t>有效化解，营造良好的企业生产发展氛围</t>
  </si>
  <si>
    <t>有效化解企业之间矛盾纠纷</t>
  </si>
  <si>
    <t>社会公众或服务对象满意度指标</t>
  </si>
  <si>
    <t>服务对象满意度≥98%以上</t>
  </si>
  <si>
    <t>服务对象满意度≥98%以上得满分，每下降1%扣0.5分</t>
  </si>
  <si>
    <t>产业扶持资金</t>
  </si>
  <si>
    <t>扶持企业迅速发展，做强做大</t>
  </si>
  <si>
    <t>产业扶持专项</t>
  </si>
  <si>
    <t>产业扶持专项支出经济成本控制在18783.6万元</t>
  </si>
  <si>
    <t>土地出让面积</t>
  </si>
  <si>
    <t>招商项目土地出让面积400亩</t>
  </si>
  <si>
    <t>企业发展</t>
  </si>
  <si>
    <t>企业迅速发展，做强做大</t>
  </si>
  <si>
    <t>资金拨付及时率</t>
  </si>
  <si>
    <t>及时拨付产业扶持资金</t>
  </si>
  <si>
    <t>园区企业亩均税收</t>
  </si>
  <si>
    <t>园区企业亩均税收达到6.19万元/亩</t>
  </si>
  <si>
    <t>完成目标任务得满分，每减少0.5万元扣1分</t>
  </si>
  <si>
    <t>万元/亩</t>
  </si>
  <si>
    <t>园区企业亩均生产总值</t>
  </si>
  <si>
    <t>园区企业亩均生产总值达到156万元/亩</t>
  </si>
  <si>
    <t>完成目标任务得满分，每减少1万元扣1分</t>
  </si>
  <si>
    <t>园区企业亩均投资强度</t>
  </si>
  <si>
    <t>园区企业亩均投资强度达到158万元/亩</t>
  </si>
  <si>
    <t>解决劳动就业人数500人</t>
  </si>
  <si>
    <t>服务对象满意度≥98%</t>
  </si>
  <si>
    <t>五好园区创建工作</t>
  </si>
  <si>
    <t>五好园区创建工作在省、市取得优异成绩</t>
  </si>
  <si>
    <t>五好园区创建工作经费</t>
  </si>
  <si>
    <t>五好园区创建工作经费控制在355万元以内</t>
  </si>
  <si>
    <t>未超过经济成本得满分，成本每超过1万元扣0.5分</t>
  </si>
  <si>
    <t>新增纳税500万元以上工业企业</t>
  </si>
  <si>
    <t>新增纳税500万元以上工业企业2家</t>
  </si>
  <si>
    <t>完成目标任务得满分，每减少1家扣1分</t>
  </si>
  <si>
    <t>家</t>
  </si>
  <si>
    <t>新增规模以上工业企业</t>
  </si>
  <si>
    <t>新增规模以上工业企业9家</t>
  </si>
  <si>
    <t>新增高新技术企业</t>
  </si>
  <si>
    <t>新增高新技术企业6家</t>
  </si>
  <si>
    <t>实际投资5000万元以上工业项目开工</t>
  </si>
  <si>
    <t>实际投资5000万元以上工业项目开工25个</t>
  </si>
  <si>
    <t>完成目标任务得满分，每减少1个扣0.5分</t>
  </si>
  <si>
    <t>实际投资5000万元以上项目竣工</t>
  </si>
  <si>
    <t>实际投资5000万元以上项目竣工15个</t>
  </si>
  <si>
    <t>全员劳动生产率</t>
  </si>
  <si>
    <t>全员劳动生产率58万元/人</t>
  </si>
  <si>
    <t>完成目标任务得满分，每减少1万元/人扣1分</t>
  </si>
  <si>
    <t>万元/人</t>
  </si>
  <si>
    <t>进出口贸易增速</t>
  </si>
  <si>
    <t>进出口贸易增速18%</t>
  </si>
  <si>
    <t>完成目标任务得满分，每下降1%扣1分</t>
  </si>
  <si>
    <t>高新技术产业营业收入占比</t>
  </si>
  <si>
    <t>高新技术产业营业收入占比达到70%</t>
  </si>
  <si>
    <t>研发经费生产总值占比</t>
  </si>
  <si>
    <t>研发经费生产总值占比2.3%</t>
  </si>
  <si>
    <t>完成目标任务得满分，每下降0.1%扣1分</t>
  </si>
  <si>
    <t>引进项目符合主导产业规划</t>
  </si>
  <si>
    <t>基本符合</t>
  </si>
  <si>
    <t>引进项目基本符合主导产业规划</t>
  </si>
  <si>
    <t>经济指标完成时效</t>
  </si>
  <si>
    <t>2024年年底</t>
  </si>
  <si>
    <t>2024年年底考核完成经济指标任务</t>
  </si>
  <si>
    <t>园区土地节约集约利用指数</t>
  </si>
  <si>
    <t>园区土地节约集约利用指数89%以上</t>
  </si>
  <si>
    <t>单位规模工业增加值能耗降低率</t>
  </si>
  <si>
    <t>单位规模工业增加值能耗降低率8%</t>
  </si>
  <si>
    <t>主要污染物排放削减率</t>
  </si>
  <si>
    <t>主要污染物排放削减率5%</t>
  </si>
  <si>
    <t>园区安全环保服务</t>
  </si>
  <si>
    <t>开展环境监控管理、大气环境污染防治监管、环境监测管理、水环境污染防治监管、第三方安全隐患排查、园区安全整体性风险评估、第三方安全技术支撑等多项工作，解决区域重点环境问题、安全隐患问题，有效改善生态环境质量，提高全民安全生产意识，减少安全生产事故,促进社会生产安全发展。</t>
  </si>
  <si>
    <t>安全环保监督管理服务投入资金</t>
  </si>
  <si>
    <t>安全环保监督管理服务投入资金控制在145万元以内</t>
  </si>
  <si>
    <t>安全事故造成的社会影响程度</t>
  </si>
  <si>
    <t>较低</t>
  </si>
  <si>
    <t>安全环保事故造成的社会影响程度较低</t>
  </si>
  <si>
    <t>环境污染治理造成企业关停数量</t>
  </si>
  <si>
    <t>环境污染治理对生产影响较低，无关停企业</t>
  </si>
  <si>
    <t>环境污染治理对生产影响较低，无关停企业得满分，每关停1家企业扣2分</t>
  </si>
  <si>
    <t>安全环保监测平台个数</t>
  </si>
  <si>
    <t>安全环保监测平台个数3个</t>
  </si>
  <si>
    <t>完成目标任务得满分，每减少1个扣1分</t>
  </si>
  <si>
    <t>园区安全宣传次数</t>
  </si>
  <si>
    <t>园区安全宣传次数2次</t>
  </si>
  <si>
    <t>完成目标任务得满分，每减少1次扣1分</t>
  </si>
  <si>
    <t>企业安全隐患排查整治次数</t>
  </si>
  <si>
    <t>企业安全隐患排查整治次数12次</t>
  </si>
  <si>
    <t>完成目标任务得满分，每减少1次扣0.5分</t>
  </si>
  <si>
    <t>环保监测问题销号率</t>
  </si>
  <si>
    <t>环保监测问题销号率100%</t>
  </si>
  <si>
    <t>完成目标任务得满分，每下降1%扣0.5分</t>
  </si>
  <si>
    <t>企业安全培训参训率</t>
  </si>
  <si>
    <t>企业安全培训参训率95%以上</t>
  </si>
  <si>
    <t>员工安全规范考试合格率</t>
  </si>
  <si>
    <t>员工安全规范考试合格率95%以上</t>
  </si>
  <si>
    <t>企业安全素质和意识程度</t>
  </si>
  <si>
    <t>企业安全素质和意识程度进一步提升</t>
  </si>
  <si>
    <t>企业安全管理建章立制规范率</t>
  </si>
  <si>
    <t>企业安全管理建章立制规范率90%以上</t>
  </si>
  <si>
    <t>企业安全生产应急处理能力</t>
  </si>
  <si>
    <t>企业安全生产应急处理能力进一步提升</t>
  </si>
  <si>
    <t>工业园区环境污染第三方治理环保服务成效</t>
  </si>
  <si>
    <t>显著</t>
  </si>
  <si>
    <t>工业园区环境污染第三方治理环保服务成效显著</t>
  </si>
  <si>
    <t>安全环保事故处置效率</t>
  </si>
  <si>
    <t>及时、高效</t>
  </si>
  <si>
    <t>及时、高效的处置安全环保事故</t>
  </si>
  <si>
    <t>园区空气环境质量</t>
  </si>
  <si>
    <t>提高</t>
  </si>
  <si>
    <t>园区空气环境质量逐年提高，达到相关质量标准</t>
  </si>
  <si>
    <t>安全生产形势</t>
  </si>
  <si>
    <t>安全生产形势有效提高</t>
  </si>
  <si>
    <t>安全生产事故下降率</t>
  </si>
  <si>
    <t>安全生产事故下降率90%以上</t>
  </si>
  <si>
    <t>重大安全事故</t>
  </si>
  <si>
    <t>遏制</t>
  </si>
  <si>
    <t>重大安全事故得到遏制</t>
  </si>
  <si>
    <t>全民安全生产意识</t>
  </si>
  <si>
    <t>增强</t>
  </si>
  <si>
    <t>全民安全生产意识进一步增强</t>
  </si>
  <si>
    <t>园区空气质量全年优良率</t>
  </si>
  <si>
    <t>园区空气质量全年优良率85%以上</t>
  </si>
  <si>
    <t>污水处理厂运营</t>
  </si>
  <si>
    <t>实施期内园区污水处理率达100%</t>
  </si>
  <si>
    <t>园区污水处理费用</t>
  </si>
  <si>
    <t>园区污水处理费用预算支出控制在570万元以内</t>
  </si>
  <si>
    <t>污水外流对企业居民造成的影响程度</t>
  </si>
  <si>
    <t>显示减少</t>
  </si>
  <si>
    <t>污水外流对企业居民造成的影响程度显示减少</t>
  </si>
  <si>
    <t>全年污水处理量</t>
  </si>
  <si>
    <t>出水质量</t>
  </si>
  <si>
    <t>符合《城镇污水处理厂污染物排放标准》（GB18918-2002）一级A标准</t>
  </si>
  <si>
    <t>出水质量符合《城镇污水处理厂污染物排放标准》（GB18918-2002）一级A标准</t>
  </si>
  <si>
    <t>污水处理运行时间</t>
  </si>
  <si>
    <t>出水数据异常处理时间</t>
  </si>
  <si>
    <t>污水处理厂运营情况</t>
  </si>
  <si>
    <t>正常</t>
  </si>
  <si>
    <t>污水处理厂运营正常，无周边协调纠纷</t>
  </si>
  <si>
    <t>园区污水处理率</t>
  </si>
  <si>
    <t>园区污水处理率100%</t>
  </si>
  <si>
    <t>清廉园区创建工作</t>
  </si>
  <si>
    <t>亲清政商关系，营造良好的清廉营商环境</t>
  </si>
  <si>
    <t>清廉园区创建经费投入</t>
  </si>
  <si>
    <t>清廉园区创建经费投入控制在20万元以内</t>
  </si>
  <si>
    <t>实现“清廉民企”标杆企业数</t>
  </si>
  <si>
    <t>实现“清廉民企”标杆企业数5家</t>
  </si>
  <si>
    <t>实现“清廉民企”标杆企业数5家得满分，每减少1家扣1分</t>
  </si>
  <si>
    <t>党员干部违纪违法被立案查处问题</t>
  </si>
  <si>
    <t>无党员干部违纪违法被立案查处问题</t>
  </si>
  <si>
    <t>无党员干部违纪违法被立案查处问题得满分，每出现一起扣5分</t>
  </si>
  <si>
    <t>破坏营商环境违纪违法违规问题</t>
  </si>
  <si>
    <t>无破坏营商环境违纪违法违规问题</t>
  </si>
  <si>
    <t>政治生态环境</t>
  </si>
  <si>
    <t>优良</t>
  </si>
  <si>
    <t>政令畅通、令行禁止，整治生态环境优良</t>
  </si>
  <si>
    <t>党员干部作风</t>
  </si>
  <si>
    <t>清廉</t>
  </si>
  <si>
    <t>公权力运行规范，党员干部勤勉敬业、担当作为，服务企业廉洁高效</t>
  </si>
  <si>
    <t>营商环境高效透明，企业满意度高</t>
  </si>
  <si>
    <t>专项资金使用时间</t>
  </si>
  <si>
    <t>2024年年底完成</t>
  </si>
  <si>
    <t>专项资金使用时间2024年年底完成</t>
  </si>
  <si>
    <t>清廉企业规范程度</t>
  </si>
  <si>
    <t>较高</t>
  </si>
  <si>
    <t>企业经营管理规范，无不良信用记录；企业劳动关系和谐，社会公益事业参与度高，主动承担社会责任感强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</si>
  <si>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</si>
  <si>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</si>
  <si>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</si>
  <si>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</si>
  <si>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</si>
  <si>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</si>
  <si>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</si>
  <si>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</si>
  <si>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</si>
  <si>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</si>
  <si>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</si>
  <si>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目标1：保证人员经费正常发放，保障机构正常运转；
目标2：对园区企业监督管理，保证完成行政任务和事业发展；
目标3：为园区产业发展提供服务，全面优化营商环境；
目标4：完善园区基础设施建设，提升产业基础承载能力。</t>
  </si>
  <si>
    <t>园区管理成本控制在49171.89万元以内</t>
  </si>
  <si>
    <t>不超过预算控制数得10分，每增加1万元扣0.5分</t>
  </si>
  <si>
    <t>园区重大项目活动次数</t>
  </si>
  <si>
    <t>6</t>
  </si>
  <si>
    <t>园区全年开展招商活动、现场流动会及开竣工项目活动次数6次以上</t>
  </si>
  <si>
    <t>完成活动次数得10分，每减少一次扣1分</t>
  </si>
  <si>
    <t>园区重点项目引进个数</t>
  </si>
  <si>
    <t>园区全年引进重点项目个数12个</t>
  </si>
  <si>
    <t>完成目标任务得10分，每减少1个扣1分</t>
  </si>
  <si>
    <t>园区资产资源利用效率</t>
  </si>
  <si>
    <t>园区资产资源利用率达90%以上</t>
  </si>
  <si>
    <t>利用效率在90%以上得5分，每减少1%扣0.5分</t>
  </si>
  <si>
    <t>园区环境整治完成情况</t>
  </si>
  <si>
    <t>园区环境整治完成率达90%以上</t>
  </si>
  <si>
    <t>完成情况达90%以上得5分，每减少1%扣0.5分</t>
  </si>
  <si>
    <t>目标任务完成时点</t>
  </si>
  <si>
    <t>2024年12月31日前</t>
  </si>
  <si>
    <t>保质高效完成目标任务</t>
  </si>
  <si>
    <t>2024年12月31日前完成目标任务得5分，每超过1天扣0.5分</t>
  </si>
  <si>
    <t>园区生产总值完成情况</t>
  </si>
  <si>
    <t>128</t>
  </si>
  <si>
    <t>年生产总值达128亿元以上</t>
  </si>
  <si>
    <t>完成目标任务得10分，每减少1亿元扣0.5分米</t>
  </si>
  <si>
    <t>年度税收目标</t>
  </si>
  <si>
    <t>4.5</t>
  </si>
  <si>
    <t>全年完成税收目标任务4.5亿元</t>
  </si>
  <si>
    <t>完成税收目标任务得10分，每减少完成0.1亿扣0.5分</t>
  </si>
  <si>
    <t>解决劳动就业人数</t>
  </si>
  <si>
    <t>全年解决劳动就业人数500人以上</t>
  </si>
  <si>
    <t>完成目标任务得5分，每减少50人扣0.5分</t>
  </si>
  <si>
    <t>园区主要污染物排放削减率6%以上</t>
  </si>
  <si>
    <t>完成目标任务得5分，每减少1%扣0.5分</t>
  </si>
  <si>
    <t>8</t>
  </si>
  <si>
    <t>全年单位规模工业增加值能耗降低率8%以上</t>
  </si>
  <si>
    <t>园区发展后劲</t>
  </si>
  <si>
    <t>园区高质量、持续发展后劲不断增强</t>
  </si>
  <si>
    <t>满分5分，根据实际情况酌情扣分</t>
  </si>
  <si>
    <t>营商环境满意度调查率达95%以上得5分，每减少1%扣0.5分</t>
  </si>
  <si>
    <t>企业对园区营商环境评价满意度</t>
  </si>
  <si>
    <t>企业对园区营商环境评价满意度95%以上</t>
  </si>
  <si>
    <t>满意度95%以上得5分，每减少1%扣0.5分</t>
  </si>
  <si>
    <t>社会公众对园区改造职责满意程度</t>
  </si>
  <si>
    <t>社会公众对园区改造职责满意程度95%以上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</si>
</sst>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9"/>
      <name val="SimSun"/>
      <family val="0"/>
    </font>
    <font>
      <b/>
      <sz val="16"/>
      <name val="SimSun"/>
      <family val="0"/>
    </font>
    <font>
      <b/>
      <sz val="11"/>
      <name val="SimSun"/>
      <family val="0"/>
    </font>
    <font>
      <b/>
      <sz val="8"/>
      <name val="SimSun"/>
      <family val="0"/>
    </font>
    <font>
      <sz val="7"/>
      <name val="SimSun"/>
      <family val="0"/>
    </font>
    <font>
      <sz val="7"/>
      <color indexed="8"/>
      <name val="SimSun"/>
      <family val="0"/>
    </font>
    <font>
      <b/>
      <sz val="9"/>
      <name val="SimSun"/>
      <family val="0"/>
    </font>
    <font>
      <sz val="10"/>
      <color indexed="8"/>
      <name val="宋体"/>
      <family val="0"/>
    </font>
    <font>
      <b/>
      <sz val="19"/>
      <name val="SimSun"/>
      <family val="0"/>
    </font>
    <font>
      <b/>
      <sz val="10"/>
      <name val="SimSun"/>
      <family val="0"/>
    </font>
    <font>
      <sz val="10"/>
      <name val="SimSun"/>
      <family val="0"/>
    </font>
    <font>
      <sz val="10"/>
      <color indexed="8"/>
      <name val="SimSun"/>
      <family val="0"/>
    </font>
    <font>
      <sz val="10"/>
      <color indexed="8"/>
      <name val="仿宋_GB2312"/>
      <family val="0"/>
    </font>
    <font>
      <sz val="10"/>
      <name val="宋体"/>
      <family val="0"/>
    </font>
    <font>
      <b/>
      <sz val="17"/>
      <name val="SimSun"/>
      <family val="0"/>
    </font>
    <font>
      <b/>
      <sz val="10"/>
      <color indexed="8"/>
      <name val="SimSun"/>
      <family val="0"/>
    </font>
    <font>
      <sz val="9"/>
      <color indexed="8"/>
      <name val="SimSun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7"/>
      <name val="SimSun"/>
      <family val="0"/>
    </font>
    <font>
      <b/>
      <sz val="18"/>
      <name val="SimSun"/>
      <family val="0"/>
    </font>
    <font>
      <sz val="11"/>
      <name val="SimSun"/>
      <family val="0"/>
    </font>
    <font>
      <b/>
      <sz val="20"/>
      <name val="SimSun"/>
      <family val="0"/>
    </font>
    <font>
      <b/>
      <sz val="15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9"/>
      <name val="宋体"/>
      <family val="0"/>
    </font>
    <font>
      <b/>
      <sz val="10"/>
      <name val="Arial"/>
      <family val="2"/>
    </font>
    <font>
      <sz val="10"/>
      <color theme="1"/>
      <name val="仿宋_GB2312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double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26" fillId="0" borderId="0" applyProtection="0">
      <alignment vertical="center"/>
    </xf>
    <xf numFmtId="0" fontId="27" fillId="0" borderId="0" applyProtection="0">
      <alignment vertical="center"/>
    </xf>
    <xf numFmtId="0" fontId="0" fillId="2" borderId="1" applyProtection="0">
      <alignment vertical="center"/>
    </xf>
    <xf numFmtId="0" fontId="28" fillId="0" borderId="0" applyProtection="0">
      <alignment vertical="center"/>
    </xf>
    <xf numFmtId="0" fontId="29" fillId="0" borderId="0" applyProtection="0">
      <alignment vertical="center"/>
    </xf>
    <xf numFmtId="0" fontId="30" fillId="0" borderId="0" applyProtection="0">
      <alignment vertical="center"/>
    </xf>
    <xf numFmtId="0" fontId="31" fillId="0" borderId="2" applyProtection="0">
      <alignment vertical="center"/>
    </xf>
    <xf numFmtId="0" fontId="32" fillId="0" borderId="2" applyProtection="0">
      <alignment vertical="center"/>
    </xf>
    <xf numFmtId="0" fontId="33" fillId="0" borderId="3" applyProtection="0">
      <alignment vertical="center"/>
    </xf>
    <xf numFmtId="0" fontId="33" fillId="0" borderId="0" applyProtection="0">
      <alignment vertical="center"/>
    </xf>
    <xf numFmtId="0" fontId="34" fillId="3" borderId="4" applyProtection="0">
      <alignment vertical="center"/>
    </xf>
    <xf numFmtId="0" fontId="35" fillId="4" borderId="5" applyProtection="0">
      <alignment vertical="center"/>
    </xf>
    <xf numFmtId="0" fontId="36" fillId="4" borderId="4" applyProtection="0">
      <alignment vertical="center"/>
    </xf>
    <xf numFmtId="0" fontId="37" fillId="5" borderId="6" applyProtection="0">
      <alignment vertical="center"/>
    </xf>
    <xf numFmtId="0" fontId="38" fillId="0" borderId="7" applyProtection="0">
      <alignment vertical="center"/>
    </xf>
    <xf numFmtId="0" fontId="39" fillId="0" borderId="8" applyProtection="0">
      <alignment vertical="center"/>
    </xf>
    <xf numFmtId="0" fontId="40" fillId="6" borderId="0" applyProtection="0">
      <alignment vertical="center"/>
    </xf>
    <xf numFmtId="0" fontId="41" fillId="7" borderId="0" applyProtection="0">
      <alignment vertical="center"/>
    </xf>
    <xf numFmtId="0" fontId="41" fillId="8" borderId="0" applyProtection="0">
      <alignment vertical="center"/>
    </xf>
    <xf numFmtId="0" fontId="42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42" fillId="11" borderId="0" applyProtection="0">
      <alignment vertical="center"/>
    </xf>
    <xf numFmtId="0" fontId="42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42" fillId="7" borderId="0" applyProtection="0">
      <alignment vertical="center"/>
    </xf>
    <xf numFmtId="0" fontId="42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42" fillId="13" borderId="0" applyProtection="0">
      <alignment vertical="center"/>
    </xf>
    <xf numFmtId="0" fontId="42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42" fillId="3" borderId="0" applyProtection="0">
      <alignment vertical="center"/>
    </xf>
    <xf numFmtId="0" fontId="42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42" fillId="11" borderId="0" applyProtection="0">
      <alignment vertical="center"/>
    </xf>
    <xf numFmtId="0" fontId="42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42" fillId="16" borderId="0" applyProtection="0">
      <alignment vertical="center"/>
    </xf>
    <xf numFmtId="0" fontId="43" fillId="0" borderId="9" applyNumberFormat="0" applyFill="0" applyAlignment="0" applyProtection="0"/>
    <xf numFmtId="0" fontId="0" fillId="10" borderId="0" applyNumberFormat="0" applyFont="0" applyBorder="0" applyAlignment="0" applyProtection="0"/>
    <xf numFmtId="0" fontId="44" fillId="10" borderId="10" applyNumberFormat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0" fillId="10" borderId="10" applyNumberFormat="0" applyFont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10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45" fillId="9" borderId="0" applyNumberFormat="0" applyBorder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0" fillId="10" borderId="0" applyNumberFormat="0" applyFont="0" applyBorder="0" applyAlignment="0" applyProtection="0"/>
    <xf numFmtId="0" fontId="43" fillId="10" borderId="13" applyNumberFormat="0" applyAlignment="0" applyProtection="0"/>
    <xf numFmtId="0" fontId="43" fillId="10" borderId="10" applyNumberFormat="0" applyAlignment="0" applyProtection="0"/>
  </cellStyleXfs>
  <cellXfs count="28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  <protection/>
    </xf>
    <xf numFmtId="9" fontId="47" fillId="0" borderId="18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9" fontId="15" fillId="0" borderId="21" xfId="0" applyNumberFormat="1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left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vertical="center" wrapText="1"/>
    </xf>
    <xf numFmtId="0" fontId="13" fillId="0" borderId="14" xfId="0" applyNumberFormat="1" applyFont="1" applyFill="1" applyBorder="1" applyAlignment="1">
      <alignment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13" fillId="0" borderId="29" xfId="0" applyNumberFormat="1" applyFont="1" applyFill="1" applyBorder="1" applyAlignment="1">
      <alignment vertical="center" wrapText="1"/>
    </xf>
    <xf numFmtId="0" fontId="12" fillId="0" borderId="27" xfId="0" applyNumberFormat="1" applyFont="1" applyFill="1" applyBorder="1" applyAlignment="1">
      <alignment horizontal="left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left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2" fillId="0" borderId="2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7" fillId="0" borderId="14" xfId="0" applyNumberFormat="1" applyFont="1" applyFill="1" applyBorder="1" applyAlignment="1">
      <alignment horizontal="left" vertical="center" wrapText="1"/>
    </xf>
    <xf numFmtId="4" fontId="17" fillId="0" borderId="14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right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right" vertical="center" wrapText="1"/>
    </xf>
    <xf numFmtId="4" fontId="12" fillId="0" borderId="14" xfId="0" applyNumberFormat="1" applyFont="1" applyFill="1" applyBorder="1" applyAlignment="1">
      <alignment horizontal="right" vertical="center" wrapText="1"/>
    </xf>
    <xf numFmtId="4" fontId="13" fillId="0" borderId="14" xfId="0" applyNumberFormat="1" applyFont="1" applyFill="1" applyBorder="1" applyAlignment="1">
      <alignment horizontal="right" vertical="center" wrapText="1"/>
    </xf>
    <xf numFmtId="4" fontId="13" fillId="0" borderId="14" xfId="0" applyNumberFormat="1" applyFont="1" applyFill="1" applyBorder="1" applyAlignment="1">
      <alignment horizontal="right" vertical="center" wrapText="1"/>
    </xf>
    <xf numFmtId="4" fontId="13" fillId="0" borderId="14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right" vertical="center" wrapText="1"/>
    </xf>
    <xf numFmtId="0" fontId="13" fillId="0" borderId="14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8" fillId="0" borderId="0" xfId="0" applyNumberFormat="1" applyFont="1" applyFill="1" applyAlignment="1">
      <alignment horizontal="right"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right" vertical="center" wrapText="1"/>
    </xf>
    <xf numFmtId="4" fontId="13" fillId="0" borderId="14" xfId="0" applyNumberFormat="1" applyFont="1" applyFill="1" applyBorder="1" applyAlignment="1">
      <alignment horizontal="right" vertical="center" wrapText="1"/>
    </xf>
    <xf numFmtId="4" fontId="13" fillId="0" borderId="14" xfId="0" applyNumberFormat="1" applyFont="1" applyFill="1" applyBorder="1" applyAlignment="1">
      <alignment horizontal="right" vertical="center" wrapText="1"/>
    </xf>
    <xf numFmtId="0" fontId="13" fillId="0" borderId="1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right" vertical="center" wrapText="1"/>
    </xf>
    <xf numFmtId="4" fontId="19" fillId="0" borderId="14" xfId="0" applyNumberFormat="1" applyFont="1" applyFill="1" applyBorder="1" applyAlignment="1">
      <alignment vertical="center" wrapText="1"/>
    </xf>
    <xf numFmtId="0" fontId="19" fillId="0" borderId="14" xfId="0" applyNumberFormat="1" applyFont="1" applyFill="1" applyBorder="1" applyAlignment="1">
      <alignment horizontal="left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4" fontId="15" fillId="0" borderId="14" xfId="0" applyNumberFormat="1" applyFont="1" applyFill="1" applyBorder="1" applyAlignment="1">
      <alignment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vertical="center" wrapText="1"/>
    </xf>
    <xf numFmtId="4" fontId="20" fillId="0" borderId="14" xfId="0" applyNumberFormat="1" applyFont="1" applyFill="1" applyBorder="1" applyAlignment="1">
      <alignment horizontal="right" vertical="center" wrapText="1"/>
    </xf>
    <xf numFmtId="0" fontId="20" fillId="0" borderId="14" xfId="0" applyNumberFormat="1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vertical="center" wrapText="1"/>
    </xf>
    <xf numFmtId="4" fontId="12" fillId="0" borderId="14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14" xfId="0" applyNumberFormat="1" applyFont="1" applyFill="1" applyBorder="1" applyAlignment="1">
      <alignment vertical="center" wrapText="1"/>
    </xf>
    <xf numFmtId="4" fontId="11" fillId="0" borderId="14" xfId="0" applyNumberFormat="1" applyFont="1" applyFill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vertical="center" wrapText="1"/>
    </xf>
    <xf numFmtId="4" fontId="12" fillId="0" borderId="14" xfId="0" applyNumberFormat="1" applyFont="1" applyFill="1" applyBorder="1" applyAlignment="1">
      <alignment horizontal="right" vertical="center" wrapText="1"/>
    </xf>
    <xf numFmtId="0" fontId="13" fillId="0" borderId="14" xfId="0" applyNumberFormat="1" applyFont="1" applyFill="1" applyBorder="1" applyAlignment="1">
      <alignment vertical="center" wrapText="1"/>
    </xf>
    <xf numFmtId="0" fontId="13" fillId="0" borderId="14" xfId="0" applyNumberFormat="1" applyFont="1" applyFill="1" applyBorder="1" applyAlignment="1">
      <alignment vertical="center" wrapText="1"/>
    </xf>
    <xf numFmtId="4" fontId="17" fillId="0" borderId="14" xfId="0" applyNumberFormat="1" applyFont="1" applyFill="1" applyBorder="1" applyAlignment="1">
      <alignment horizontal="right" vertical="center" wrapText="1"/>
    </xf>
    <xf numFmtId="0" fontId="17" fillId="0" borderId="14" xfId="0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left" vertical="center" wrapText="1"/>
    </xf>
    <xf numFmtId="176" fontId="11" fillId="0" borderId="18" xfId="0" applyNumberFormat="1" applyFont="1" applyFill="1" applyBorder="1" applyAlignment="1">
      <alignment horizontal="right" vertical="center" wrapText="1"/>
    </xf>
    <xf numFmtId="0" fontId="12" fillId="0" borderId="28" xfId="0" applyNumberFormat="1" applyFont="1" applyFill="1" applyBorder="1" applyAlignment="1">
      <alignment horizontal="left" vertical="center" wrapText="1"/>
    </xf>
    <xf numFmtId="176" fontId="13" fillId="0" borderId="18" xfId="0" applyNumberFormat="1" applyFont="1" applyFill="1" applyBorder="1" applyAlignment="1">
      <alignment horizontal="right" vertical="center" wrapText="1"/>
    </xf>
    <xf numFmtId="176" fontId="12" fillId="0" borderId="18" xfId="0" applyNumberFormat="1" applyFont="1" applyFill="1" applyBorder="1" applyAlignment="1">
      <alignment horizontal="right" vertical="center" wrapText="1"/>
    </xf>
    <xf numFmtId="176" fontId="11" fillId="0" borderId="30" xfId="0" applyNumberFormat="1" applyFont="1" applyFill="1" applyBorder="1" applyAlignment="1">
      <alignment horizontal="right" vertical="center" wrapText="1"/>
    </xf>
    <xf numFmtId="176" fontId="11" fillId="0" borderId="14" xfId="0" applyNumberFormat="1" applyFont="1" applyFill="1" applyBorder="1" applyAlignment="1">
      <alignment horizontal="right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vertical="center" wrapText="1"/>
    </xf>
    <xf numFmtId="0" fontId="12" fillId="0" borderId="27" xfId="0" applyNumberFormat="1" applyFont="1" applyFill="1" applyBorder="1" applyAlignment="1">
      <alignment horizontal="left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12" fillId="0" borderId="29" xfId="0" applyNumberFormat="1" applyFont="1" applyFill="1" applyBorder="1" applyAlignment="1">
      <alignment horizontal="left" vertical="center" wrapText="1"/>
    </xf>
    <xf numFmtId="0" fontId="12" fillId="0" borderId="30" xfId="0" applyNumberFormat="1" applyFont="1" applyFill="1" applyBorder="1" applyAlignment="1">
      <alignment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vertical="center" wrapText="1"/>
    </xf>
    <xf numFmtId="4" fontId="12" fillId="0" borderId="14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vertical="center" wrapText="1"/>
    </xf>
    <xf numFmtId="4" fontId="11" fillId="0" borderId="18" xfId="0" applyNumberFormat="1" applyFont="1" applyFill="1" applyBorder="1" applyAlignment="1">
      <alignment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28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0" fontId="12" fillId="0" borderId="28" xfId="0" applyNumberFormat="1" applyFont="1" applyFill="1" applyBorder="1" applyAlignment="1">
      <alignment vertical="center" wrapText="1"/>
    </xf>
    <xf numFmtId="4" fontId="12" fillId="0" borderId="18" xfId="0" applyNumberFormat="1" applyFont="1" applyFill="1" applyBorder="1" applyAlignment="1">
      <alignment vertical="center" wrapText="1"/>
    </xf>
    <xf numFmtId="4" fontId="12" fillId="0" borderId="18" xfId="0" applyNumberFormat="1" applyFont="1" applyFill="1" applyBorder="1" applyAlignment="1">
      <alignment vertical="center" wrapText="1"/>
    </xf>
    <xf numFmtId="0" fontId="12" fillId="0" borderId="32" xfId="0" applyNumberFormat="1" applyFont="1" applyFill="1" applyBorder="1" applyAlignment="1">
      <alignment horizontal="left" vertical="center" wrapText="1"/>
    </xf>
    <xf numFmtId="4" fontId="12" fillId="0" borderId="18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0" fontId="12" fillId="0" borderId="14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NumberFormat="1" applyFont="1" applyFill="1" applyBorder="1" applyAlignment="1">
      <alignment horizontal="right"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33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vertical="center" wrapText="1"/>
    </xf>
    <xf numFmtId="4" fontId="11" fillId="0" borderId="14" xfId="0" applyNumberFormat="1" applyFont="1" applyFill="1" applyBorder="1" applyAlignment="1">
      <alignment vertical="center" wrapText="1"/>
    </xf>
    <xf numFmtId="0" fontId="12" fillId="17" borderId="14" xfId="0" applyNumberFormat="1" applyFont="1" applyFill="1" applyBorder="1" applyAlignment="1">
      <alignment horizontal="center" vertical="center" wrapText="1"/>
    </xf>
    <xf numFmtId="0" fontId="13" fillId="17" borderId="14" xfId="0" applyNumberFormat="1" applyFont="1" applyFill="1" applyBorder="1" applyAlignment="1">
      <alignment horizontal="center" vertical="center" wrapText="1"/>
    </xf>
    <xf numFmtId="0" fontId="12" fillId="17" borderId="14" xfId="0" applyNumberFormat="1" applyFont="1" applyFill="1" applyBorder="1" applyAlignment="1">
      <alignment vertical="center" wrapText="1"/>
    </xf>
    <xf numFmtId="4" fontId="13" fillId="17" borderId="14" xfId="0" applyNumberFormat="1" applyFont="1" applyFill="1" applyBorder="1" applyAlignment="1">
      <alignment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2" fillId="17" borderId="28" xfId="0" applyNumberFormat="1" applyFont="1" applyFill="1" applyBorder="1" applyAlignment="1">
      <alignment horizontal="center" vertical="center" wrapText="1"/>
    </xf>
    <xf numFmtId="0" fontId="9" fillId="17" borderId="18" xfId="0" applyFont="1" applyFill="1" applyBorder="1" applyAlignment="1">
      <alignment vertical="center"/>
    </xf>
    <xf numFmtId="0" fontId="12" fillId="17" borderId="29" xfId="0" applyNumberFormat="1" applyFont="1" applyFill="1" applyBorder="1" applyAlignment="1">
      <alignment horizontal="left" vertical="center" wrapText="1"/>
    </xf>
    <xf numFmtId="4" fontId="13" fillId="17" borderId="14" xfId="0" applyNumberFormat="1" applyFont="1" applyFill="1" applyBorder="1" applyAlignment="1">
      <alignment horizontal="right" vertical="center" wrapText="1"/>
    </xf>
    <xf numFmtId="0" fontId="12" fillId="17" borderId="30" xfId="0" applyNumberFormat="1" applyFont="1" applyFill="1" applyBorder="1" applyAlignment="1">
      <alignment vertical="center" wrapText="1"/>
    </xf>
    <xf numFmtId="176" fontId="13" fillId="17" borderId="18" xfId="0" applyNumberFormat="1" applyFont="1" applyFill="1" applyBorder="1" applyAlignment="1">
      <alignment horizontal="right" vertical="center" wrapText="1"/>
    </xf>
    <xf numFmtId="4" fontId="13" fillId="0" borderId="14" xfId="0" applyNumberFormat="1" applyFont="1" applyFill="1" applyBorder="1" applyAlignment="1">
      <alignment vertical="center" wrapText="1"/>
    </xf>
    <xf numFmtId="0" fontId="12" fillId="17" borderId="14" xfId="0" applyNumberFormat="1" applyFont="1" applyFill="1" applyBorder="1" applyAlignment="1">
      <alignment horizontal="left" vertical="center" wrapText="1"/>
    </xf>
    <xf numFmtId="0" fontId="9" fillId="17" borderId="18" xfId="0" applyFont="1" applyFill="1" applyBorder="1" applyAlignment="1">
      <alignment vertical="center"/>
    </xf>
    <xf numFmtId="0" fontId="13" fillId="17" borderId="14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vertical="center" wrapText="1"/>
    </xf>
    <xf numFmtId="4" fontId="21" fillId="0" borderId="14" xfId="0" applyNumberFormat="1" applyFont="1" applyFill="1" applyBorder="1" applyAlignment="1">
      <alignment horizontal="right" vertical="center" wrapText="1"/>
    </xf>
    <xf numFmtId="0" fontId="21" fillId="0" borderId="14" xfId="0" applyNumberFormat="1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0" fontId="9" fillId="17" borderId="18" xfId="0" applyFont="1" applyFill="1" applyBorder="1" applyAlignment="1" quotePrefix="1">
      <alignment vertical="center"/>
    </xf>
    <xf numFmtId="0" fontId="12" fillId="0" borderId="14" xfId="0" applyNumberFormat="1" applyFont="1" applyFill="1" applyBorder="1" applyAlignment="1" quotePrefix="1">
      <alignment horizontal="center" vertical="center" wrapText="1"/>
    </xf>
    <xf numFmtId="0" fontId="9" fillId="0" borderId="18" xfId="0" applyFont="1" applyBorder="1" applyAlignment="1" quotePrefix="1">
      <alignment vertical="center"/>
    </xf>
    <xf numFmtId="0" fontId="12" fillId="0" borderId="14" xfId="0" applyNumberFormat="1" applyFont="1" applyFill="1" applyBorder="1" applyAlignment="1" quotePrefix="1">
      <alignment horizontal="left" vertical="center" wrapText="1"/>
    </xf>
    <xf numFmtId="0" fontId="12" fillId="17" borderId="14" xfId="0" applyNumberFormat="1" applyFont="1" applyFill="1" applyBorder="1" applyAlignment="1" quotePrefix="1">
      <alignment vertical="center" wrapText="1"/>
    </xf>
    <xf numFmtId="0" fontId="12" fillId="0" borderId="14" xfId="0" applyNumberFormat="1" applyFont="1" applyFill="1" applyBorder="1" applyAlignment="1" quotePrefix="1">
      <alignment vertical="center" wrapText="1"/>
    </xf>
    <xf numFmtId="0" fontId="12" fillId="0" borderId="14" xfId="0" applyNumberFormat="1" applyFont="1" applyFill="1" applyBorder="1" applyAlignment="1" quotePrefix="1">
      <alignment horizontal="center" vertical="center" wrapText="1"/>
    </xf>
    <xf numFmtId="0" fontId="12" fillId="0" borderId="14" xfId="0" applyNumberFormat="1" applyFont="1" applyFill="1" applyBorder="1" applyAlignment="1" quotePrefix="1">
      <alignment horizontal="left" vertical="center" wrapText="1"/>
    </xf>
    <xf numFmtId="0" fontId="20" fillId="0" borderId="14" xfId="0" applyNumberFormat="1" applyFont="1" applyFill="1" applyBorder="1" applyAlignment="1" quotePrefix="1">
      <alignment horizontal="left" vertical="center" wrapText="1"/>
    </xf>
    <xf numFmtId="0" fontId="9" fillId="0" borderId="14" xfId="0" applyNumberFormat="1" applyFont="1" applyFill="1" applyBorder="1" applyAlignment="1" quotePrefix="1">
      <alignment horizontal="center" vertical="center" wrapText="1"/>
    </xf>
    <xf numFmtId="0" fontId="9" fillId="0" borderId="14" xfId="0" applyNumberFormat="1" applyFont="1" applyFill="1" applyBorder="1" applyAlignment="1" quotePrefix="1">
      <alignment horizontal="center" vertical="center" wrapText="1"/>
    </xf>
    <xf numFmtId="0" fontId="19" fillId="0" borderId="14" xfId="0" applyNumberFormat="1" applyFont="1" applyFill="1" applyBorder="1" applyAlignment="1" quotePrefix="1">
      <alignment horizontal="left" vertical="center" wrapText="1"/>
    </xf>
    <xf numFmtId="0" fontId="15" fillId="0" borderId="14" xfId="0" applyNumberFormat="1" applyFont="1" applyFill="1" applyBorder="1" applyAlignment="1" quotePrefix="1">
      <alignment horizontal="left" vertical="center" wrapText="1"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@ET_Style?{4AAA92E6-C04A-4F06-8BA3-B917F770E532}" xfId="63"/>
    <cellStyle name="@ET_Style?{80039420-C5BF-4EC1-9436-44EDA20ACCA2}" xfId="64"/>
    <cellStyle name="@ET_Style?{4CA89DDA-F55C-4AAE-9449-98D1D575A5AC}" xfId="65"/>
    <cellStyle name="@ET_Style?{34FE3C82-878C-490E-B155-8DA703A3A6B8}" xfId="66"/>
    <cellStyle name="@ET_Style?{03AB65B6-E27F-481F-9AA0-FC5D969402EE}" xfId="67"/>
    <cellStyle name="@ET_Style?{C5F91734-D646-4705-B02B-A4AF4F54BC6E}" xfId="68"/>
    <cellStyle name="@ET_Style?{4478BD8D-BFAD-48BF-AD4D-FE5AA6B82C05}" xfId="69"/>
    <cellStyle name="@ET_Style?{42F49E82-2A1E-4426-8E55-88226A3F24A3}" xfId="70"/>
    <cellStyle name="@ET_Style?{E9B6A756-C338-456A-A93E-57B380E8FA9A}" xfId="71"/>
    <cellStyle name="@ET_Style?{8C13FC5A-4560-49A9-95A6-F2DC01A54E21}" xfId="72"/>
    <cellStyle name="@ET_Style?{FB8B6EAB-D8A8-4BFF-91EA-FDEC7D7A20D2}" xfId="73"/>
    <cellStyle name="@ET_Style?{C910AC29-BE81-4E5A-B574-53D916C77B77}" xfId="74"/>
    <cellStyle name="@ET_Style?{405DF42B-D670-47B9-A28D-A845685A6A5D}" xfId="75"/>
    <cellStyle name="@ET_Style?{4367B81C-1E91-494C-8495-C1941540E1CA}" xfId="76"/>
    <cellStyle name="@ET_Style?{D83CB924-7F1D-46B8-9962-76C26CF195F4}" xfId="77"/>
    <cellStyle name="@ET_Style?{425D9859-5F59-4F0C-A059-56C73D66BDDC}" xfId="78"/>
    <cellStyle name="@ET_Style?{2C803DA7-E040-4797-89DB-9223C0AC28CA}" xfId="79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G21" sqref="G21"/>
    </sheetView>
  </sheetViews>
  <sheetFormatPr defaultColWidth="10.00390625" defaultRowHeight="13.5" customHeight="1"/>
  <cols>
    <col min="1" max="1" width="3.625" style="0" customWidth="1"/>
    <col min="2" max="2" width="3.75390625" style="0" customWidth="1"/>
    <col min="3" max="3" width="4.625" style="0" customWidth="1"/>
    <col min="4" max="4" width="19.25390625" style="0" customWidth="1"/>
    <col min="5" max="7" width="9.75390625" style="0" customWidth="1"/>
    <col min="8" max="8" width="12.125" style="0" customWidth="1"/>
    <col min="9" max="10" width="9.75390625" style="0" customWidth="1"/>
  </cols>
  <sheetData>
    <row r="1" spans="1:9" ht="72.75" customHeight="1">
      <c r="A1" s="264" t="s">
        <v>0</v>
      </c>
      <c r="B1" s="264"/>
      <c r="C1" s="264"/>
      <c r="D1" s="264"/>
      <c r="E1" s="264"/>
      <c r="F1" s="264"/>
      <c r="G1" s="264"/>
      <c r="H1" s="264"/>
      <c r="I1" s="264"/>
    </row>
    <row r="2" spans="1:9" ht="23.25" customHeight="1">
      <c r="A2" s="249"/>
      <c r="B2" s="249"/>
      <c r="C2" s="249"/>
      <c r="D2" s="249"/>
      <c r="E2" s="249"/>
      <c r="F2" s="249"/>
      <c r="G2" s="249"/>
      <c r="H2" s="249"/>
      <c r="I2" s="249"/>
    </row>
    <row r="3" spans="1:9" ht="21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9" ht="39" customHeight="1">
      <c r="A4" s="265"/>
      <c r="B4" s="266"/>
      <c r="C4" s="1"/>
      <c r="D4" s="265" t="s">
        <v>1</v>
      </c>
      <c r="E4" s="266" t="s">
        <v>2</v>
      </c>
      <c r="F4" s="266"/>
      <c r="G4" s="266"/>
      <c r="H4" s="266"/>
      <c r="I4" s="1"/>
    </row>
    <row r="5" spans="1:9" ht="54" customHeight="1">
      <c r="A5" s="265"/>
      <c r="B5" s="266"/>
      <c r="C5" s="1"/>
      <c r="D5" s="265" t="s">
        <v>3</v>
      </c>
      <c r="E5" s="266" t="s">
        <v>4</v>
      </c>
      <c r="F5" s="266"/>
      <c r="G5" s="266"/>
      <c r="H5" s="266"/>
      <c r="I5" s="1"/>
    </row>
    <row r="6" ht="15.75" customHeight="1"/>
    <row r="7" ht="15.75" customHeight="1"/>
    <row r="8" ht="15.75" customHeight="1">
      <c r="D8" s="1"/>
    </row>
  </sheetData>
  <sheetProtection/>
  <mergeCells count="3">
    <mergeCell ref="A1:I1"/>
    <mergeCell ref="E4:H4"/>
    <mergeCell ref="E5:H5"/>
  </mergeCells>
  <printOptions horizontalCentered="1" verticalCentered="1"/>
  <pageMargins left="0.07777777777777778" right="0.07777777777777778" top="0.07777777777777778" bottom="0.07777777777777778" header="0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1">
      <pane ySplit="5" topLeftCell="A6" activePane="bottomLeft" state="frozen"/>
      <selection pane="bottomLeft" activeCell="C26" sqref="C26"/>
    </sheetView>
  </sheetViews>
  <sheetFormatPr defaultColWidth="10.00390625" defaultRowHeight="13.5" customHeight="1"/>
  <cols>
    <col min="1" max="1" width="15.875" style="0" customWidth="1"/>
    <col min="2" max="2" width="30.00390625" style="0" customWidth="1"/>
    <col min="3" max="5" width="12.00390625" style="0" customWidth="1"/>
  </cols>
  <sheetData>
    <row r="1" spans="1:5" ht="18.75" customHeight="1">
      <c r="A1" s="1"/>
      <c r="B1" s="1"/>
      <c r="C1" s="1"/>
      <c r="D1" s="1"/>
      <c r="E1" s="36" t="s">
        <v>299</v>
      </c>
    </row>
    <row r="2" spans="1:5" ht="40.5" customHeight="1">
      <c r="A2" s="95" t="s">
        <v>14</v>
      </c>
      <c r="B2" s="95"/>
      <c r="C2" s="95"/>
      <c r="D2" s="95"/>
      <c r="E2" s="95"/>
    </row>
    <row r="3" spans="1:5" s="13" customFormat="1" ht="20.25" customHeight="1">
      <c r="A3" s="96" t="s">
        <v>31</v>
      </c>
      <c r="B3" s="97"/>
      <c r="C3" s="97"/>
      <c r="D3" s="97"/>
      <c r="E3" s="98" t="s">
        <v>300</v>
      </c>
    </row>
    <row r="4" spans="1:5" s="13" customFormat="1" ht="38.25" customHeight="1">
      <c r="A4" s="23" t="s">
        <v>301</v>
      </c>
      <c r="B4" s="24"/>
      <c r="C4" s="23" t="s">
        <v>302</v>
      </c>
      <c r="D4" s="24"/>
      <c r="E4" s="24"/>
    </row>
    <row r="5" spans="1:5" s="13" customFormat="1" ht="22.5" customHeight="1">
      <c r="A5" s="23" t="s">
        <v>303</v>
      </c>
      <c r="B5" s="23" t="s">
        <v>160</v>
      </c>
      <c r="C5" s="171" t="s">
        <v>136</v>
      </c>
      <c r="D5" s="171" t="s">
        <v>296</v>
      </c>
      <c r="E5" s="171" t="s">
        <v>297</v>
      </c>
    </row>
    <row r="6" spans="1:5" s="13" customFormat="1" ht="18.75" customHeight="1">
      <c r="A6" s="108" t="s">
        <v>304</v>
      </c>
      <c r="B6" s="172" t="s">
        <v>275</v>
      </c>
      <c r="C6" s="173">
        <f>SUM(C7:C14)</f>
        <v>507.36999999999995</v>
      </c>
      <c r="D6" s="173">
        <f>SUM(D7:D14)</f>
        <v>507.36999999999995</v>
      </c>
      <c r="E6" s="173"/>
    </row>
    <row r="7" spans="1:5" s="13" customFormat="1" ht="18.75" customHeight="1">
      <c r="A7" s="31" t="s">
        <v>305</v>
      </c>
      <c r="B7" s="174" t="s">
        <v>306</v>
      </c>
      <c r="C7" s="175">
        <v>184.79</v>
      </c>
      <c r="D7" s="176">
        <v>184.79</v>
      </c>
      <c r="E7" s="176"/>
    </row>
    <row r="8" spans="1:5" s="13" customFormat="1" ht="18.75" customHeight="1">
      <c r="A8" s="31" t="s">
        <v>307</v>
      </c>
      <c r="B8" s="174" t="s">
        <v>308</v>
      </c>
      <c r="C8" s="175">
        <v>60.18</v>
      </c>
      <c r="D8" s="176">
        <v>60.18</v>
      </c>
      <c r="E8" s="86"/>
    </row>
    <row r="9" spans="1:5" s="13" customFormat="1" ht="18.75" customHeight="1">
      <c r="A9" s="31" t="s">
        <v>309</v>
      </c>
      <c r="B9" s="174" t="s">
        <v>310</v>
      </c>
      <c r="C9" s="175">
        <v>93.9</v>
      </c>
      <c r="D9" s="176">
        <v>93.9</v>
      </c>
      <c r="E9" s="176"/>
    </row>
    <row r="10" spans="1:5" s="13" customFormat="1" ht="18.75" customHeight="1">
      <c r="A10" s="31" t="s">
        <v>311</v>
      </c>
      <c r="B10" s="174" t="s">
        <v>312</v>
      </c>
      <c r="C10" s="175">
        <v>65.32</v>
      </c>
      <c r="D10" s="175">
        <v>65.32</v>
      </c>
      <c r="E10" s="176"/>
    </row>
    <row r="11" spans="1:5" s="13" customFormat="1" ht="18.75" customHeight="1">
      <c r="A11" s="31" t="s">
        <v>313</v>
      </c>
      <c r="B11" s="174" t="s">
        <v>314</v>
      </c>
      <c r="C11" s="175">
        <v>34.7</v>
      </c>
      <c r="D11" s="175">
        <v>34.7</v>
      </c>
      <c r="E11" s="176"/>
    </row>
    <row r="12" spans="1:5" s="13" customFormat="1" ht="18.75" customHeight="1">
      <c r="A12" s="31" t="s">
        <v>315</v>
      </c>
      <c r="B12" s="174" t="s">
        <v>316</v>
      </c>
      <c r="C12" s="175">
        <v>4.08</v>
      </c>
      <c r="D12" s="175">
        <v>4.08</v>
      </c>
      <c r="E12" s="176"/>
    </row>
    <row r="13" spans="1:5" s="13" customFormat="1" ht="18.75" customHeight="1">
      <c r="A13" s="31" t="s">
        <v>317</v>
      </c>
      <c r="B13" s="174" t="s">
        <v>318</v>
      </c>
      <c r="C13" s="86">
        <v>4.08</v>
      </c>
      <c r="D13" s="86">
        <v>4.08</v>
      </c>
      <c r="E13" s="176"/>
    </row>
    <row r="14" spans="1:5" s="13" customFormat="1" ht="18.75" customHeight="1">
      <c r="A14" s="31" t="s">
        <v>319</v>
      </c>
      <c r="B14" s="174" t="s">
        <v>320</v>
      </c>
      <c r="C14" s="86">
        <v>60.32</v>
      </c>
      <c r="D14" s="86">
        <v>60.32</v>
      </c>
      <c r="E14" s="176"/>
    </row>
    <row r="15" spans="1:5" s="13" customFormat="1" ht="18.75" customHeight="1">
      <c r="A15" s="108" t="s">
        <v>321</v>
      </c>
      <c r="B15" s="108" t="s">
        <v>322</v>
      </c>
      <c r="C15" s="177">
        <f>SUM(C16:C25)</f>
        <v>108.82000000000001</v>
      </c>
      <c r="D15" s="177"/>
      <c r="E15" s="177">
        <f>SUM(E16:E25)</f>
        <v>108.82000000000001</v>
      </c>
    </row>
    <row r="16" spans="1:5" s="13" customFormat="1" ht="18.75" customHeight="1">
      <c r="A16" s="31">
        <v>30201</v>
      </c>
      <c r="B16" s="174" t="s">
        <v>323</v>
      </c>
      <c r="C16" s="86">
        <v>3.24</v>
      </c>
      <c r="D16" s="86"/>
      <c r="E16" s="86">
        <v>3.24</v>
      </c>
    </row>
    <row r="17" spans="1:5" s="13" customFormat="1" ht="18.75" customHeight="1">
      <c r="A17" s="31">
        <v>30202</v>
      </c>
      <c r="B17" s="174" t="s">
        <v>324</v>
      </c>
      <c r="C17" s="86">
        <v>6.5</v>
      </c>
      <c r="D17" s="86"/>
      <c r="E17" s="86">
        <v>6.5</v>
      </c>
    </row>
    <row r="18" spans="1:5" s="13" customFormat="1" ht="18.75" customHeight="1">
      <c r="A18" s="31">
        <v>30207</v>
      </c>
      <c r="B18" s="174" t="s">
        <v>325</v>
      </c>
      <c r="C18" s="86">
        <v>4.22</v>
      </c>
      <c r="D18" s="86"/>
      <c r="E18" s="86">
        <v>4.22</v>
      </c>
    </row>
    <row r="19" spans="1:5" s="13" customFormat="1" ht="18.75" customHeight="1">
      <c r="A19" s="31">
        <v>30211</v>
      </c>
      <c r="B19" s="174" t="s">
        <v>326</v>
      </c>
      <c r="C19" s="86">
        <v>4.8</v>
      </c>
      <c r="D19" s="86"/>
      <c r="E19" s="86">
        <v>4.8</v>
      </c>
    </row>
    <row r="20" spans="1:5" s="13" customFormat="1" ht="18.75" customHeight="1">
      <c r="A20" s="31">
        <v>30215</v>
      </c>
      <c r="B20" s="174" t="s">
        <v>327</v>
      </c>
      <c r="C20" s="86">
        <v>5.4</v>
      </c>
      <c r="D20" s="86"/>
      <c r="E20" s="86">
        <v>5.4</v>
      </c>
    </row>
    <row r="21" spans="1:5" s="13" customFormat="1" ht="18.75" customHeight="1">
      <c r="A21" s="31">
        <v>30216</v>
      </c>
      <c r="B21" s="174" t="s">
        <v>328</v>
      </c>
      <c r="C21" s="86">
        <v>3.28</v>
      </c>
      <c r="D21" s="86"/>
      <c r="E21" s="86">
        <v>3.28</v>
      </c>
    </row>
    <row r="22" spans="1:5" s="13" customFormat="1" ht="18.75" customHeight="1">
      <c r="A22" s="31">
        <v>30217</v>
      </c>
      <c r="B22" s="174" t="s">
        <v>329</v>
      </c>
      <c r="C22" s="86">
        <v>1.2</v>
      </c>
      <c r="D22" s="86"/>
      <c r="E22" s="86">
        <v>1.2</v>
      </c>
    </row>
    <row r="23" spans="1:5" s="13" customFormat="1" ht="18.75" customHeight="1">
      <c r="A23" s="31">
        <v>30228</v>
      </c>
      <c r="B23" s="174" t="s">
        <v>330</v>
      </c>
      <c r="C23" s="86">
        <v>20.1</v>
      </c>
      <c r="D23" s="86"/>
      <c r="E23" s="86">
        <v>20.1</v>
      </c>
    </row>
    <row r="24" spans="1:5" s="13" customFormat="1" ht="18.75" customHeight="1">
      <c r="A24" s="31">
        <v>30239</v>
      </c>
      <c r="B24" s="174" t="s">
        <v>331</v>
      </c>
      <c r="C24" s="86">
        <v>28.84</v>
      </c>
      <c r="D24" s="86"/>
      <c r="E24" s="86">
        <v>28.84</v>
      </c>
    </row>
    <row r="25" spans="1:5" s="13" customFormat="1" ht="18.75" customHeight="1">
      <c r="A25" s="31">
        <v>30299</v>
      </c>
      <c r="B25" s="174" t="s">
        <v>332</v>
      </c>
      <c r="C25" s="86">
        <v>31.24</v>
      </c>
      <c r="D25" s="86"/>
      <c r="E25" s="86">
        <v>31.24</v>
      </c>
    </row>
    <row r="26" spans="1:5" s="13" customFormat="1" ht="18.75" customHeight="1">
      <c r="A26" s="23" t="s">
        <v>136</v>
      </c>
      <c r="B26" s="24"/>
      <c r="C26" s="178">
        <f>D26+E26</f>
        <v>616.1899999999999</v>
      </c>
      <c r="D26" s="178">
        <f>D6</f>
        <v>507.36999999999995</v>
      </c>
      <c r="E26" s="178">
        <f>E15</f>
        <v>108.82000000000001</v>
      </c>
    </row>
    <row r="27" spans="1:5" s="13" customFormat="1" ht="15.75" customHeight="1">
      <c r="A27" s="103"/>
      <c r="B27" s="104"/>
      <c r="C27" s="104"/>
      <c r="D27" s="104"/>
      <c r="E27" s="104"/>
    </row>
  </sheetData>
  <sheetProtection/>
  <mergeCells count="6">
    <mergeCell ref="A2:E2"/>
    <mergeCell ref="A3:D3"/>
    <mergeCell ref="A4:B4"/>
    <mergeCell ref="C4:E4"/>
    <mergeCell ref="A26:B26"/>
    <mergeCell ref="A27:B27"/>
  </mergeCells>
  <printOptions/>
  <pageMargins left="0.07777777777777778" right="0.07777777777777778" top="0.07777777777777778" bottom="0.07777777777777778" header="0" footer="0"/>
  <pageSetup horizontalDpi="600" verticalDpi="600" orientation="portrait" paperSize="9"/>
  <ignoredErrors>
    <ignoredError sqref="E15 C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workbookViewId="0" topLeftCell="A1">
      <selection activeCell="H23" sqref="H23"/>
    </sheetView>
  </sheetViews>
  <sheetFormatPr defaultColWidth="10.00390625" defaultRowHeight="13.5" customHeight="1"/>
  <cols>
    <col min="1" max="1" width="4.375" style="0" customWidth="1"/>
    <col min="2" max="2" width="4.75390625" style="0" customWidth="1"/>
    <col min="3" max="3" width="5.375" style="0" customWidth="1"/>
    <col min="4" max="4" width="9.625" style="0" customWidth="1"/>
    <col min="5" max="5" width="30.125" style="0" customWidth="1"/>
    <col min="6" max="6" width="13.375" style="0" customWidth="1"/>
    <col min="7" max="7" width="12.50390625" style="0" customWidth="1"/>
    <col min="8" max="9" width="10.25390625" style="0" customWidth="1"/>
    <col min="10" max="10" width="9.125" style="0" customWidth="1"/>
    <col min="11" max="11" width="10.25390625" style="0" customWidth="1"/>
    <col min="12" max="12" width="12.50390625" style="0" customWidth="1"/>
    <col min="13" max="13" width="11.125" style="0" customWidth="1"/>
    <col min="14" max="14" width="11.625" style="0" customWidth="1"/>
    <col min="15" max="15" width="9.75390625" style="0" customWidth="1"/>
  </cols>
  <sheetData>
    <row r="1" spans="1:14" ht="19.5" customHeight="1">
      <c r="A1" s="1"/>
      <c r="M1" s="36" t="s">
        <v>333</v>
      </c>
      <c r="N1" s="118"/>
    </row>
    <row r="2" spans="1:14" ht="44.25" customHeight="1">
      <c r="A2" s="95" t="s">
        <v>15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3" customFormat="1" ht="20.25" customHeight="1">
      <c r="A3" s="96" t="s">
        <v>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 t="s">
        <v>32</v>
      </c>
      <c r="N3" s="38"/>
    </row>
    <row r="4" spans="1:14" s="13" customFormat="1" ht="42" customHeight="1">
      <c r="A4" s="23" t="s">
        <v>158</v>
      </c>
      <c r="B4" s="24"/>
      <c r="C4" s="24"/>
      <c r="D4" s="23" t="s">
        <v>256</v>
      </c>
      <c r="E4" s="23" t="s">
        <v>257</v>
      </c>
      <c r="F4" s="23" t="s">
        <v>274</v>
      </c>
      <c r="G4" s="23" t="s">
        <v>259</v>
      </c>
      <c r="H4" s="24"/>
      <c r="I4" s="24"/>
      <c r="J4" s="24"/>
      <c r="K4" s="24"/>
      <c r="L4" s="23" t="s">
        <v>263</v>
      </c>
      <c r="M4" s="24"/>
      <c r="N4" s="24"/>
    </row>
    <row r="5" spans="1:14" s="13" customFormat="1" ht="39" customHeight="1">
      <c r="A5" s="23" t="s">
        <v>166</v>
      </c>
      <c r="B5" s="23" t="s">
        <v>167</v>
      </c>
      <c r="C5" s="23" t="s">
        <v>168</v>
      </c>
      <c r="D5" s="24"/>
      <c r="E5" s="24"/>
      <c r="F5" s="24"/>
      <c r="G5" s="23" t="s">
        <v>136</v>
      </c>
      <c r="H5" s="23" t="s">
        <v>334</v>
      </c>
      <c r="I5" s="23" t="s">
        <v>335</v>
      </c>
      <c r="J5" s="23" t="s">
        <v>336</v>
      </c>
      <c r="K5" s="23" t="s">
        <v>337</v>
      </c>
      <c r="L5" s="23" t="s">
        <v>136</v>
      </c>
      <c r="M5" s="23" t="s">
        <v>275</v>
      </c>
      <c r="N5" s="23" t="s">
        <v>338</v>
      </c>
    </row>
    <row r="6" spans="1:14" s="13" customFormat="1" ht="22.5" customHeight="1">
      <c r="A6" s="28"/>
      <c r="B6" s="28"/>
      <c r="C6" s="28"/>
      <c r="D6" s="28"/>
      <c r="E6" s="150" t="s">
        <v>136</v>
      </c>
      <c r="F6" s="158">
        <v>507.37</v>
      </c>
      <c r="G6" s="158"/>
      <c r="H6" s="158"/>
      <c r="I6" s="158"/>
      <c r="J6" s="158"/>
      <c r="K6" s="158"/>
      <c r="L6" s="158">
        <v>507.37</v>
      </c>
      <c r="M6" s="158">
        <v>507.37</v>
      </c>
      <c r="N6" s="158"/>
    </row>
    <row r="7" spans="1:14" s="13" customFormat="1" ht="22.5" customHeight="1">
      <c r="A7" s="28"/>
      <c r="B7" s="28"/>
      <c r="C7" s="28"/>
      <c r="D7" s="108" t="s">
        <v>154</v>
      </c>
      <c r="E7" s="108" t="s">
        <v>4</v>
      </c>
      <c r="F7" s="158">
        <v>507.37</v>
      </c>
      <c r="G7" s="158"/>
      <c r="H7" s="158"/>
      <c r="I7" s="158"/>
      <c r="J7" s="158"/>
      <c r="K7" s="158"/>
      <c r="L7" s="158">
        <v>507.37</v>
      </c>
      <c r="M7" s="158">
        <v>507.37</v>
      </c>
      <c r="N7" s="158"/>
    </row>
    <row r="8" spans="1:14" s="13" customFormat="1" ht="22.5" customHeight="1">
      <c r="A8" s="28"/>
      <c r="B8" s="28"/>
      <c r="C8" s="28"/>
      <c r="D8" s="108" t="s">
        <v>2</v>
      </c>
      <c r="E8" s="108" t="s">
        <v>156</v>
      </c>
      <c r="F8" s="158">
        <v>507.37</v>
      </c>
      <c r="G8" s="158"/>
      <c r="H8" s="158"/>
      <c r="I8" s="158"/>
      <c r="J8" s="158"/>
      <c r="K8" s="158"/>
      <c r="L8" s="158">
        <v>507.37</v>
      </c>
      <c r="M8" s="158">
        <v>507.37</v>
      </c>
      <c r="N8" s="158"/>
    </row>
    <row r="9" spans="1:14" s="13" customFormat="1" ht="22.5" customHeight="1">
      <c r="A9" s="169" t="s">
        <v>187</v>
      </c>
      <c r="B9" s="169" t="s">
        <v>182</v>
      </c>
      <c r="C9" s="169" t="s">
        <v>182</v>
      </c>
      <c r="D9" s="170" t="s">
        <v>339</v>
      </c>
      <c r="E9" s="157" t="s">
        <v>340</v>
      </c>
      <c r="F9" s="155">
        <v>65.32</v>
      </c>
      <c r="G9" s="155"/>
      <c r="H9" s="111"/>
      <c r="I9" s="111"/>
      <c r="J9" s="111"/>
      <c r="K9" s="111"/>
      <c r="L9" s="155">
        <v>65.32</v>
      </c>
      <c r="M9" s="111">
        <v>65.32</v>
      </c>
      <c r="N9" s="111"/>
    </row>
    <row r="10" spans="1:14" s="13" customFormat="1" ht="22.5" customHeight="1">
      <c r="A10" s="169" t="s">
        <v>187</v>
      </c>
      <c r="B10" s="169" t="s">
        <v>194</v>
      </c>
      <c r="C10" s="169" t="s">
        <v>194</v>
      </c>
      <c r="D10" s="170" t="s">
        <v>339</v>
      </c>
      <c r="E10" s="157" t="s">
        <v>196</v>
      </c>
      <c r="F10" s="155">
        <v>4.08</v>
      </c>
      <c r="G10" s="155"/>
      <c r="H10" s="111"/>
      <c r="I10" s="111"/>
      <c r="J10" s="111"/>
      <c r="K10" s="111"/>
      <c r="L10" s="155">
        <v>4.08</v>
      </c>
      <c r="M10" s="111">
        <v>4.08</v>
      </c>
      <c r="N10" s="111"/>
    </row>
    <row r="11" spans="1:14" s="13" customFormat="1" ht="22.5" customHeight="1">
      <c r="A11" s="169" t="s">
        <v>199</v>
      </c>
      <c r="B11" s="169" t="s">
        <v>202</v>
      </c>
      <c r="C11" s="169" t="s">
        <v>205</v>
      </c>
      <c r="D11" s="170" t="s">
        <v>339</v>
      </c>
      <c r="E11" s="157" t="s">
        <v>341</v>
      </c>
      <c r="F11" s="155">
        <v>34.7</v>
      </c>
      <c r="G11" s="155"/>
      <c r="H11" s="111"/>
      <c r="I11" s="111"/>
      <c r="J11" s="111"/>
      <c r="K11" s="111"/>
      <c r="L11" s="155">
        <v>34.7</v>
      </c>
      <c r="M11" s="111">
        <v>34.7</v>
      </c>
      <c r="N11" s="111"/>
    </row>
    <row r="12" spans="1:14" s="13" customFormat="1" ht="22.5" customHeight="1">
      <c r="A12" s="169" t="s">
        <v>199</v>
      </c>
      <c r="B12" s="169" t="s">
        <v>202</v>
      </c>
      <c r="C12" s="169" t="s">
        <v>208</v>
      </c>
      <c r="D12" s="170" t="s">
        <v>339</v>
      </c>
      <c r="E12" s="157" t="s">
        <v>342</v>
      </c>
      <c r="F12" s="155">
        <v>4.08</v>
      </c>
      <c r="G12" s="155"/>
      <c r="H12" s="111"/>
      <c r="I12" s="111"/>
      <c r="J12" s="111"/>
      <c r="K12" s="111"/>
      <c r="L12" s="155">
        <v>4.08</v>
      </c>
      <c r="M12" s="111">
        <v>4.08</v>
      </c>
      <c r="N12" s="111"/>
    </row>
    <row r="13" spans="1:14" s="13" customFormat="1" ht="22.5" customHeight="1">
      <c r="A13" s="169" t="s">
        <v>211</v>
      </c>
      <c r="B13" s="169" t="s">
        <v>176</v>
      </c>
      <c r="C13" s="169" t="s">
        <v>216</v>
      </c>
      <c r="D13" s="170" t="s">
        <v>339</v>
      </c>
      <c r="E13" s="157" t="s">
        <v>343</v>
      </c>
      <c r="F13" s="155">
        <v>321.2784</v>
      </c>
      <c r="G13" s="155"/>
      <c r="H13" s="111"/>
      <c r="I13" s="111"/>
      <c r="J13" s="111"/>
      <c r="K13" s="111"/>
      <c r="L13" s="155">
        <v>321.2784</v>
      </c>
      <c r="M13" s="111">
        <v>321.2784</v>
      </c>
      <c r="N13" s="111"/>
    </row>
    <row r="14" spans="1:14" s="13" customFormat="1" ht="22.5" customHeight="1">
      <c r="A14" s="169" t="s">
        <v>221</v>
      </c>
      <c r="B14" s="169" t="s">
        <v>205</v>
      </c>
      <c r="C14" s="169" t="s">
        <v>216</v>
      </c>
      <c r="D14" s="170" t="s">
        <v>339</v>
      </c>
      <c r="E14" s="157" t="s">
        <v>344</v>
      </c>
      <c r="F14" s="155">
        <v>60.32</v>
      </c>
      <c r="G14" s="155"/>
      <c r="H14" s="111"/>
      <c r="I14" s="111"/>
      <c r="J14" s="111"/>
      <c r="K14" s="111"/>
      <c r="L14" s="155">
        <v>60.32</v>
      </c>
      <c r="M14" s="111">
        <v>60.32</v>
      </c>
      <c r="N14" s="111"/>
    </row>
    <row r="15" spans="1:5" s="13" customFormat="1" ht="15.75" customHeight="1">
      <c r="A15" s="103" t="s">
        <v>345</v>
      </c>
      <c r="B15" s="104"/>
      <c r="C15" s="104"/>
      <c r="D15" s="104"/>
      <c r="E15" s="104"/>
    </row>
  </sheetData>
  <sheetProtection/>
  <mergeCells count="11">
    <mergeCell ref="M1:N1"/>
    <mergeCell ref="A2:N2"/>
    <mergeCell ref="A3:L3"/>
    <mergeCell ref="M3:N3"/>
    <mergeCell ref="A4:C4"/>
    <mergeCell ref="G4:K4"/>
    <mergeCell ref="L4:N4"/>
    <mergeCell ref="A15:E15"/>
    <mergeCell ref="D4:D5"/>
    <mergeCell ref="E4:E5"/>
    <mergeCell ref="F4:F5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zoomScaleSheetLayoutView="100" workbookViewId="0" topLeftCell="A1">
      <selection activeCell="F9" sqref="F9:F14"/>
    </sheetView>
  </sheetViews>
  <sheetFormatPr defaultColWidth="10.00390625" defaultRowHeight="13.5" customHeight="1"/>
  <cols>
    <col min="1" max="1" width="4.25390625" style="0" customWidth="1"/>
    <col min="2" max="2" width="4.50390625" style="0" customWidth="1"/>
    <col min="3" max="3" width="4.625" style="0" customWidth="1"/>
    <col min="4" max="4" width="8.00390625" style="0" customWidth="1"/>
    <col min="5" max="5" width="31.50390625" style="0" customWidth="1"/>
    <col min="6" max="6" width="10.125" style="0" customWidth="1"/>
    <col min="7" max="12" width="7.75390625" style="0" customWidth="1"/>
    <col min="13" max="13" width="8.25390625" style="0" customWidth="1"/>
    <col min="14" max="22" width="7.75390625" style="0" customWidth="1"/>
    <col min="23" max="23" width="9.75390625" style="0" customWidth="1"/>
  </cols>
  <sheetData>
    <row r="1" spans="1:22" ht="18" customHeight="1">
      <c r="A1" s="1"/>
      <c r="U1" s="167" t="s">
        <v>346</v>
      </c>
      <c r="V1" s="168"/>
    </row>
    <row r="2" spans="1:22" ht="49.5" customHeight="1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s="13" customFormat="1" ht="24" customHeight="1">
      <c r="A3" s="165" t="s">
        <v>31</v>
      </c>
      <c r="B3" s="165"/>
      <c r="C3" s="165"/>
      <c r="D3" s="165"/>
      <c r="E3" s="165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98" t="s">
        <v>32</v>
      </c>
      <c r="V3" s="38"/>
    </row>
    <row r="4" spans="1:22" s="13" customFormat="1" ht="26.25" customHeight="1">
      <c r="A4" s="23" t="s">
        <v>158</v>
      </c>
      <c r="B4" s="24"/>
      <c r="C4" s="24"/>
      <c r="D4" s="23" t="s">
        <v>256</v>
      </c>
      <c r="E4" s="23" t="s">
        <v>257</v>
      </c>
      <c r="F4" s="23" t="s">
        <v>274</v>
      </c>
      <c r="G4" s="23" t="s">
        <v>347</v>
      </c>
      <c r="H4" s="24"/>
      <c r="I4" s="24"/>
      <c r="J4" s="24"/>
      <c r="K4" s="24"/>
      <c r="L4" s="23" t="s">
        <v>335</v>
      </c>
      <c r="M4" s="24"/>
      <c r="N4" s="24"/>
      <c r="O4" s="24"/>
      <c r="P4" s="24"/>
      <c r="Q4" s="24"/>
      <c r="R4" s="23" t="s">
        <v>336</v>
      </c>
      <c r="S4" s="23" t="s">
        <v>348</v>
      </c>
      <c r="T4" s="24"/>
      <c r="U4" s="24"/>
      <c r="V4" s="24"/>
    </row>
    <row r="5" spans="1:22" s="13" customFormat="1" ht="54" customHeight="1">
      <c r="A5" s="23" t="s">
        <v>166</v>
      </c>
      <c r="B5" s="23" t="s">
        <v>167</v>
      </c>
      <c r="C5" s="23" t="s">
        <v>168</v>
      </c>
      <c r="D5" s="24"/>
      <c r="E5" s="24"/>
      <c r="F5" s="24"/>
      <c r="G5" s="23" t="s">
        <v>136</v>
      </c>
      <c r="H5" s="23" t="s">
        <v>349</v>
      </c>
      <c r="I5" s="23" t="s">
        <v>350</v>
      </c>
      <c r="J5" s="23" t="s">
        <v>351</v>
      </c>
      <c r="K5" s="23" t="s">
        <v>352</v>
      </c>
      <c r="L5" s="23" t="s">
        <v>136</v>
      </c>
      <c r="M5" s="23" t="s">
        <v>353</v>
      </c>
      <c r="N5" s="23" t="s">
        <v>354</v>
      </c>
      <c r="O5" s="23" t="s">
        <v>355</v>
      </c>
      <c r="P5" s="23" t="s">
        <v>356</v>
      </c>
      <c r="Q5" s="23" t="s">
        <v>357</v>
      </c>
      <c r="R5" s="24"/>
      <c r="S5" s="23" t="s">
        <v>136</v>
      </c>
      <c r="T5" s="23" t="s">
        <v>358</v>
      </c>
      <c r="U5" s="23" t="s">
        <v>359</v>
      </c>
      <c r="V5" s="23" t="s">
        <v>337</v>
      </c>
    </row>
    <row r="6" spans="1:22" s="13" customFormat="1" ht="22.5" customHeight="1">
      <c r="A6" s="28"/>
      <c r="B6" s="28"/>
      <c r="C6" s="28"/>
      <c r="D6" s="28"/>
      <c r="E6" s="150" t="s">
        <v>136</v>
      </c>
      <c r="F6" s="99">
        <f>G6+L6</f>
        <v>507.37</v>
      </c>
      <c r="G6" s="99">
        <v>338.87</v>
      </c>
      <c r="H6" s="102">
        <v>184.79</v>
      </c>
      <c r="I6" s="99"/>
      <c r="J6" s="102">
        <v>60.18</v>
      </c>
      <c r="K6" s="99">
        <v>93.9</v>
      </c>
      <c r="L6" s="99">
        <v>168.5</v>
      </c>
      <c r="M6" s="99">
        <v>65.32</v>
      </c>
      <c r="N6" s="99"/>
      <c r="O6" s="99">
        <v>34.7</v>
      </c>
      <c r="P6" s="99">
        <v>4.08</v>
      </c>
      <c r="Q6" s="99">
        <v>4.08</v>
      </c>
      <c r="R6" s="99">
        <v>60.32</v>
      </c>
      <c r="S6" s="99"/>
      <c r="T6" s="99"/>
      <c r="U6" s="99"/>
      <c r="V6" s="99"/>
    </row>
    <row r="7" spans="1:22" s="13" customFormat="1" ht="22.5" customHeight="1">
      <c r="A7" s="28"/>
      <c r="B7" s="28"/>
      <c r="C7" s="28"/>
      <c r="D7" s="108" t="s">
        <v>154</v>
      </c>
      <c r="E7" s="108" t="s">
        <v>4</v>
      </c>
      <c r="F7" s="99">
        <f aca="true" t="shared" si="0" ref="F7:F14">G7+L7</f>
        <v>507.37</v>
      </c>
      <c r="G7" s="99">
        <v>338.87</v>
      </c>
      <c r="H7" s="102">
        <v>184.79</v>
      </c>
      <c r="I7" s="99"/>
      <c r="J7" s="102">
        <v>60.18</v>
      </c>
      <c r="K7" s="99">
        <v>93.9</v>
      </c>
      <c r="L7" s="99">
        <v>168.5</v>
      </c>
      <c r="M7" s="99">
        <v>65.32</v>
      </c>
      <c r="N7" s="99"/>
      <c r="O7" s="99">
        <v>34.7</v>
      </c>
      <c r="P7" s="99">
        <v>4.08</v>
      </c>
      <c r="Q7" s="99">
        <v>4.08</v>
      </c>
      <c r="R7" s="99">
        <v>60.32</v>
      </c>
      <c r="S7" s="99"/>
      <c r="T7" s="99"/>
      <c r="U7" s="99"/>
      <c r="V7" s="99"/>
    </row>
    <row r="8" spans="1:22" s="13" customFormat="1" ht="22.5" customHeight="1">
      <c r="A8" s="28"/>
      <c r="B8" s="28"/>
      <c r="C8" s="28"/>
      <c r="D8" s="108" t="s">
        <v>2</v>
      </c>
      <c r="E8" s="108" t="s">
        <v>156</v>
      </c>
      <c r="F8" s="99">
        <f t="shared" si="0"/>
        <v>507.37</v>
      </c>
      <c r="G8" s="99">
        <v>338.87</v>
      </c>
      <c r="H8" s="99">
        <v>184.79</v>
      </c>
      <c r="I8" s="99"/>
      <c r="J8" s="99">
        <v>60.18</v>
      </c>
      <c r="K8" s="99">
        <v>93.9</v>
      </c>
      <c r="L8" s="99">
        <v>168.5</v>
      </c>
      <c r="M8" s="99">
        <v>65.32</v>
      </c>
      <c r="N8" s="99"/>
      <c r="O8" s="99">
        <v>34.7</v>
      </c>
      <c r="P8" s="99">
        <v>4.08</v>
      </c>
      <c r="Q8" s="99">
        <v>4.08</v>
      </c>
      <c r="R8" s="99">
        <v>60.32</v>
      </c>
      <c r="S8" s="99"/>
      <c r="T8" s="99"/>
      <c r="U8" s="99"/>
      <c r="V8" s="99"/>
    </row>
    <row r="9" spans="1:22" s="13" customFormat="1" ht="22.5" customHeight="1">
      <c r="A9" s="162" t="s">
        <v>187</v>
      </c>
      <c r="B9" s="162" t="s">
        <v>182</v>
      </c>
      <c r="C9" s="162" t="s">
        <v>182</v>
      </c>
      <c r="D9" s="162" t="s">
        <v>2</v>
      </c>
      <c r="E9" s="157" t="s">
        <v>340</v>
      </c>
      <c r="F9" s="153">
        <f t="shared" si="0"/>
        <v>65.32</v>
      </c>
      <c r="G9" s="111"/>
      <c r="H9" s="111"/>
      <c r="I9" s="111"/>
      <c r="J9" s="111"/>
      <c r="K9" s="111"/>
      <c r="L9" s="155">
        <v>65.32</v>
      </c>
      <c r="M9" s="111">
        <v>65.32</v>
      </c>
      <c r="N9" s="111"/>
      <c r="O9" s="111"/>
      <c r="P9" s="111"/>
      <c r="Q9" s="111"/>
      <c r="R9" s="111"/>
      <c r="S9" s="155"/>
      <c r="T9" s="111"/>
      <c r="U9" s="111"/>
      <c r="V9" s="111"/>
    </row>
    <row r="10" spans="1:22" s="13" customFormat="1" ht="22.5" customHeight="1">
      <c r="A10" s="162" t="s">
        <v>187</v>
      </c>
      <c r="B10" s="162" t="s">
        <v>194</v>
      </c>
      <c r="C10" s="162" t="s">
        <v>194</v>
      </c>
      <c r="D10" s="162" t="s">
        <v>2</v>
      </c>
      <c r="E10" s="157" t="s">
        <v>196</v>
      </c>
      <c r="F10" s="153">
        <f t="shared" si="0"/>
        <v>4.08</v>
      </c>
      <c r="G10" s="111"/>
      <c r="H10" s="111"/>
      <c r="I10" s="111"/>
      <c r="J10" s="111"/>
      <c r="K10" s="111"/>
      <c r="L10" s="155">
        <v>4.08</v>
      </c>
      <c r="M10" s="111"/>
      <c r="N10" s="111"/>
      <c r="O10" s="111"/>
      <c r="P10" s="111"/>
      <c r="Q10" s="111">
        <v>4.08</v>
      </c>
      <c r="R10" s="111"/>
      <c r="S10" s="155"/>
      <c r="T10" s="111"/>
      <c r="U10" s="111"/>
      <c r="V10" s="111"/>
    </row>
    <row r="11" spans="1:22" s="13" customFormat="1" ht="22.5" customHeight="1">
      <c r="A11" s="162" t="s">
        <v>199</v>
      </c>
      <c r="B11" s="162" t="s">
        <v>202</v>
      </c>
      <c r="C11" s="162" t="s">
        <v>205</v>
      </c>
      <c r="D11" s="162" t="s">
        <v>2</v>
      </c>
      <c r="E11" s="157" t="s">
        <v>341</v>
      </c>
      <c r="F11" s="153">
        <f t="shared" si="0"/>
        <v>34.7</v>
      </c>
      <c r="G11" s="111"/>
      <c r="H11" s="111"/>
      <c r="I11" s="111"/>
      <c r="J11" s="111"/>
      <c r="K11" s="111"/>
      <c r="L11" s="155">
        <v>34.7</v>
      </c>
      <c r="M11" s="111"/>
      <c r="N11" s="111"/>
      <c r="O11" s="111">
        <v>34.7</v>
      </c>
      <c r="P11" s="111"/>
      <c r="Q11" s="111"/>
      <c r="R11" s="111"/>
      <c r="S11" s="155"/>
      <c r="T11" s="111"/>
      <c r="U11" s="111"/>
      <c r="V11" s="111"/>
    </row>
    <row r="12" spans="1:22" s="13" customFormat="1" ht="22.5" customHeight="1">
      <c r="A12" s="162" t="s">
        <v>199</v>
      </c>
      <c r="B12" s="162" t="s">
        <v>202</v>
      </c>
      <c r="C12" s="162" t="s">
        <v>208</v>
      </c>
      <c r="D12" s="162" t="s">
        <v>2</v>
      </c>
      <c r="E12" s="157" t="s">
        <v>342</v>
      </c>
      <c r="F12" s="153">
        <f t="shared" si="0"/>
        <v>4.08</v>
      </c>
      <c r="G12" s="111"/>
      <c r="H12" s="111"/>
      <c r="I12" s="111"/>
      <c r="J12" s="111"/>
      <c r="K12" s="111"/>
      <c r="L12" s="155">
        <v>4.08</v>
      </c>
      <c r="M12" s="111"/>
      <c r="N12" s="111"/>
      <c r="O12" s="111"/>
      <c r="P12" s="111">
        <v>4.08</v>
      </c>
      <c r="Q12" s="111"/>
      <c r="R12" s="111"/>
      <c r="S12" s="155"/>
      <c r="T12" s="111"/>
      <c r="U12" s="111"/>
      <c r="V12" s="111"/>
    </row>
    <row r="13" spans="1:22" s="13" customFormat="1" ht="22.5" customHeight="1">
      <c r="A13" s="162" t="s">
        <v>211</v>
      </c>
      <c r="B13" s="162" t="s">
        <v>176</v>
      </c>
      <c r="C13" s="162" t="s">
        <v>216</v>
      </c>
      <c r="D13" s="162" t="s">
        <v>2</v>
      </c>
      <c r="E13" s="157" t="s">
        <v>343</v>
      </c>
      <c r="F13" s="153">
        <f t="shared" si="0"/>
        <v>338.87</v>
      </c>
      <c r="G13" s="111">
        <v>338.87</v>
      </c>
      <c r="H13" s="111">
        <v>184.79</v>
      </c>
      <c r="I13" s="111"/>
      <c r="J13" s="111">
        <v>60.18</v>
      </c>
      <c r="K13" s="111">
        <v>93.9</v>
      </c>
      <c r="L13" s="155"/>
      <c r="M13" s="111"/>
      <c r="N13" s="111"/>
      <c r="O13" s="111"/>
      <c r="P13" s="111"/>
      <c r="Q13" s="111"/>
      <c r="R13" s="111"/>
      <c r="S13" s="155"/>
      <c r="T13" s="111"/>
      <c r="U13" s="111"/>
      <c r="V13" s="111"/>
    </row>
    <row r="14" spans="1:22" s="13" customFormat="1" ht="22.5" customHeight="1">
      <c r="A14" s="162" t="s">
        <v>221</v>
      </c>
      <c r="B14" s="162" t="s">
        <v>205</v>
      </c>
      <c r="C14" s="162" t="s">
        <v>216</v>
      </c>
      <c r="D14" s="162" t="s">
        <v>2</v>
      </c>
      <c r="E14" s="157" t="s">
        <v>344</v>
      </c>
      <c r="F14" s="153">
        <f t="shared" si="0"/>
        <v>60.32</v>
      </c>
      <c r="G14" s="111"/>
      <c r="H14" s="111"/>
      <c r="I14" s="111"/>
      <c r="J14" s="111"/>
      <c r="K14" s="111"/>
      <c r="L14" s="155">
        <v>60.32</v>
      </c>
      <c r="M14" s="111"/>
      <c r="N14" s="111"/>
      <c r="O14" s="111"/>
      <c r="P14" s="111"/>
      <c r="Q14" s="111"/>
      <c r="R14" s="111">
        <v>60.32</v>
      </c>
      <c r="S14" s="155"/>
      <c r="T14" s="111"/>
      <c r="U14" s="111"/>
      <c r="V14" s="111"/>
    </row>
    <row r="15" spans="1:6" s="13" customFormat="1" ht="15.75" customHeight="1">
      <c r="A15" s="103" t="s">
        <v>345</v>
      </c>
      <c r="B15" s="104"/>
      <c r="C15" s="104"/>
      <c r="D15" s="104"/>
      <c r="E15" s="104"/>
      <c r="F15" s="104"/>
    </row>
  </sheetData>
  <sheetProtection/>
  <mergeCells count="13">
    <mergeCell ref="U1:V1"/>
    <mergeCell ref="A2:V2"/>
    <mergeCell ref="A3:E3"/>
    <mergeCell ref="U3:V3"/>
    <mergeCell ref="A4:C4"/>
    <mergeCell ref="G4:K4"/>
    <mergeCell ref="L4:Q4"/>
    <mergeCell ref="S4:V4"/>
    <mergeCell ref="A15:E15"/>
    <mergeCell ref="D4:D5"/>
    <mergeCell ref="E4:E5"/>
    <mergeCell ref="F4:F5"/>
    <mergeCell ref="R4:R5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8" sqref="A8:E9"/>
    </sheetView>
  </sheetViews>
  <sheetFormatPr defaultColWidth="10.00390625" defaultRowHeight="13.5" customHeight="1"/>
  <cols>
    <col min="1" max="1" width="4.375" style="0" customWidth="1"/>
    <col min="2" max="2" width="4.75390625" style="0" customWidth="1"/>
    <col min="3" max="3" width="5.00390625" style="0" customWidth="1"/>
    <col min="4" max="4" width="12.50390625" style="0" customWidth="1"/>
    <col min="5" max="5" width="29.875" style="0" customWidth="1"/>
    <col min="6" max="6" width="16.375" style="0" customWidth="1"/>
    <col min="7" max="7" width="13.375" style="0" customWidth="1"/>
    <col min="8" max="8" width="11.125" style="0" customWidth="1"/>
    <col min="9" max="9" width="12.125" style="0" customWidth="1"/>
    <col min="10" max="10" width="12.00390625" style="0" customWidth="1"/>
    <col min="11" max="11" width="11.50390625" style="0" customWidth="1"/>
    <col min="12" max="12" width="9.75390625" style="0" customWidth="1"/>
  </cols>
  <sheetData>
    <row r="1" spans="1:11" ht="15.75" customHeight="1">
      <c r="A1" s="1"/>
      <c r="K1" s="36" t="s">
        <v>360</v>
      </c>
    </row>
    <row r="2" spans="1:11" ht="46.5" customHeight="1">
      <c r="A2" s="95" t="s">
        <v>17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s="13" customFormat="1" ht="18" customHeight="1">
      <c r="A3" s="96" t="s">
        <v>31</v>
      </c>
      <c r="B3" s="97"/>
      <c r="C3" s="97"/>
      <c r="D3" s="97"/>
      <c r="E3" s="97"/>
      <c r="F3" s="97"/>
      <c r="G3" s="97"/>
      <c r="H3" s="97"/>
      <c r="I3" s="97"/>
      <c r="J3" s="98" t="s">
        <v>32</v>
      </c>
      <c r="K3" s="38"/>
    </row>
    <row r="4" spans="1:11" s="13" customFormat="1" ht="23.25" customHeight="1">
      <c r="A4" s="23" t="s">
        <v>158</v>
      </c>
      <c r="B4" s="24"/>
      <c r="C4" s="24"/>
      <c r="D4" s="23" t="s">
        <v>256</v>
      </c>
      <c r="E4" s="23" t="s">
        <v>257</v>
      </c>
      <c r="F4" s="23" t="s">
        <v>361</v>
      </c>
      <c r="G4" s="23" t="s">
        <v>362</v>
      </c>
      <c r="H4" s="23" t="s">
        <v>363</v>
      </c>
      <c r="I4" s="23" t="s">
        <v>364</v>
      </c>
      <c r="J4" s="23" t="s">
        <v>365</v>
      </c>
      <c r="K4" s="23" t="s">
        <v>366</v>
      </c>
    </row>
    <row r="5" spans="1:11" s="13" customFormat="1" ht="17.25" customHeight="1">
      <c r="A5" s="23" t="s">
        <v>166</v>
      </c>
      <c r="B5" s="23" t="s">
        <v>167</v>
      </c>
      <c r="C5" s="23" t="s">
        <v>168</v>
      </c>
      <c r="D5" s="24"/>
      <c r="E5" s="24"/>
      <c r="F5" s="24"/>
      <c r="G5" s="24"/>
      <c r="H5" s="24"/>
      <c r="I5" s="24"/>
      <c r="J5" s="24"/>
      <c r="K5" s="24"/>
    </row>
    <row r="6" spans="1:11" s="13" customFormat="1" ht="22.5" customHeight="1">
      <c r="A6" s="28"/>
      <c r="B6" s="28"/>
      <c r="C6" s="28"/>
      <c r="D6" s="28"/>
      <c r="E6" s="150" t="s">
        <v>136</v>
      </c>
      <c r="F6" s="99">
        <v>0</v>
      </c>
      <c r="G6" s="99"/>
      <c r="H6" s="99"/>
      <c r="I6" s="99"/>
      <c r="J6" s="99"/>
      <c r="K6" s="99"/>
    </row>
    <row r="7" spans="1:11" s="13" customFormat="1" ht="22.5" customHeight="1">
      <c r="A7" s="28"/>
      <c r="B7" s="28"/>
      <c r="C7" s="28"/>
      <c r="D7" s="100"/>
      <c r="E7" s="100"/>
      <c r="F7" s="99"/>
      <c r="G7" s="99"/>
      <c r="H7" s="99"/>
      <c r="I7" s="99"/>
      <c r="J7" s="99"/>
      <c r="K7" s="99"/>
    </row>
    <row r="8" spans="1:11" s="13" customFormat="1" ht="22.5" customHeight="1">
      <c r="A8" s="164"/>
      <c r="B8" s="164"/>
      <c r="C8" s="101"/>
      <c r="D8" s="101"/>
      <c r="E8" s="164"/>
      <c r="F8" s="99"/>
      <c r="G8" s="99"/>
      <c r="H8" s="99"/>
      <c r="I8" s="99"/>
      <c r="J8" s="99"/>
      <c r="K8" s="99"/>
    </row>
    <row r="9" spans="1:11" s="13" customFormat="1" ht="22.5" customHeight="1">
      <c r="A9" s="164"/>
      <c r="B9" s="164"/>
      <c r="C9" s="101"/>
      <c r="D9" s="101"/>
      <c r="E9" s="164"/>
      <c r="F9" s="155"/>
      <c r="G9" s="111"/>
      <c r="H9" s="111"/>
      <c r="I9" s="111"/>
      <c r="J9" s="111"/>
      <c r="K9" s="111"/>
    </row>
    <row r="10" spans="1:5" s="13" customFormat="1" ht="15.75" customHeight="1">
      <c r="A10" s="103" t="s">
        <v>345</v>
      </c>
      <c r="B10" s="104"/>
      <c r="C10" s="104"/>
      <c r="D10" s="104"/>
      <c r="E10" s="104"/>
    </row>
  </sheetData>
  <sheetProtection/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"/>
  <sheetViews>
    <sheetView zoomScaleSheetLayoutView="100" workbookViewId="0" topLeftCell="A1">
      <selection activeCell="A8" sqref="A8:E9"/>
    </sheetView>
  </sheetViews>
  <sheetFormatPr defaultColWidth="10.00390625" defaultRowHeight="13.5" customHeight="1"/>
  <cols>
    <col min="1" max="1" width="4.25390625" style="0" customWidth="1"/>
    <col min="2" max="2" width="4.375" style="0" customWidth="1"/>
    <col min="3" max="3" width="4.875" style="0" customWidth="1"/>
    <col min="4" max="4" width="9.75390625" style="0" customWidth="1"/>
    <col min="5" max="5" width="20.125" style="0" customWidth="1"/>
    <col min="6" max="18" width="7.75390625" style="0" customWidth="1"/>
    <col min="19" max="19" width="9.75390625" style="0" customWidth="1"/>
  </cols>
  <sheetData>
    <row r="1" spans="1:18" ht="15.75" customHeight="1">
      <c r="A1" s="1"/>
      <c r="Q1" s="36" t="s">
        <v>367</v>
      </c>
      <c r="R1" s="118"/>
    </row>
    <row r="2" spans="1:18" ht="40.5" customHeight="1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s="13" customFormat="1" ht="24" customHeight="1">
      <c r="A3" s="96" t="s">
        <v>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 t="s">
        <v>32</v>
      </c>
      <c r="R3" s="38"/>
    </row>
    <row r="4" spans="1:18" s="13" customFormat="1" ht="24" customHeight="1">
      <c r="A4" s="23" t="s">
        <v>158</v>
      </c>
      <c r="B4" s="24"/>
      <c r="C4" s="24"/>
      <c r="D4" s="23" t="s">
        <v>256</v>
      </c>
      <c r="E4" s="23" t="s">
        <v>257</v>
      </c>
      <c r="F4" s="23" t="s">
        <v>361</v>
      </c>
      <c r="G4" s="23" t="s">
        <v>368</v>
      </c>
      <c r="H4" s="23" t="s">
        <v>369</v>
      </c>
      <c r="I4" s="23" t="s">
        <v>370</v>
      </c>
      <c r="J4" s="23" t="s">
        <v>371</v>
      </c>
      <c r="K4" s="23" t="s">
        <v>372</v>
      </c>
      <c r="L4" s="23" t="s">
        <v>373</v>
      </c>
      <c r="M4" s="23" t="s">
        <v>374</v>
      </c>
      <c r="N4" s="23" t="s">
        <v>363</v>
      </c>
      <c r="O4" s="23" t="s">
        <v>375</v>
      </c>
      <c r="P4" s="23" t="s">
        <v>376</v>
      </c>
      <c r="Q4" s="23" t="s">
        <v>364</v>
      </c>
      <c r="R4" s="23" t="s">
        <v>366</v>
      </c>
    </row>
    <row r="5" spans="1:18" s="13" customFormat="1" ht="21" customHeight="1">
      <c r="A5" s="23" t="s">
        <v>166</v>
      </c>
      <c r="B5" s="23" t="s">
        <v>167</v>
      </c>
      <c r="C5" s="23" t="s">
        <v>168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s="13" customFormat="1" ht="22.5" customHeight="1">
      <c r="A6" s="28"/>
      <c r="B6" s="28"/>
      <c r="C6" s="28"/>
      <c r="D6" s="28"/>
      <c r="E6" s="150" t="s">
        <v>136</v>
      </c>
      <c r="F6" s="99">
        <v>0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s="13" customFormat="1" ht="22.5" customHeight="1">
      <c r="A7" s="28"/>
      <c r="B7" s="28"/>
      <c r="C7" s="28"/>
      <c r="D7" s="100"/>
      <c r="E7" s="100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s="13" customFormat="1" ht="22.5" customHeight="1">
      <c r="A8" s="164"/>
      <c r="B8" s="164"/>
      <c r="C8" s="164"/>
      <c r="D8" s="101"/>
      <c r="E8" s="101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1:18" s="13" customFormat="1" ht="22.5" customHeight="1">
      <c r="A9" s="164"/>
      <c r="B9" s="164"/>
      <c r="C9" s="164"/>
      <c r="D9" s="101"/>
      <c r="E9" s="101"/>
      <c r="F9" s="155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5" s="13" customFormat="1" ht="15.75" customHeight="1">
      <c r="A10" s="103" t="s">
        <v>345</v>
      </c>
      <c r="B10" s="104"/>
      <c r="C10" s="104"/>
      <c r="D10" s="104"/>
      <c r="E10" s="104"/>
    </row>
  </sheetData>
  <sheetProtection/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F8" sqref="F8"/>
    </sheetView>
  </sheetViews>
  <sheetFormatPr defaultColWidth="10.00390625" defaultRowHeight="13.5" customHeight="1"/>
  <cols>
    <col min="1" max="1" width="5.375" style="0" customWidth="1"/>
    <col min="2" max="2" width="3.875" style="0" customWidth="1"/>
    <col min="3" max="3" width="4.125" style="0" customWidth="1"/>
    <col min="4" max="4" width="7.00390625" style="0" customWidth="1"/>
    <col min="5" max="5" width="31.125" style="0" customWidth="1"/>
    <col min="6" max="6" width="9.625" style="0" customWidth="1"/>
    <col min="7" max="7" width="8.375" style="0" customWidth="1"/>
    <col min="8" max="17" width="7.125" style="0" customWidth="1"/>
    <col min="18" max="18" width="8.50390625" style="0" customWidth="1"/>
    <col min="19" max="20" width="7.125" style="0" customWidth="1"/>
    <col min="21" max="21" width="9.75390625" style="0" customWidth="1"/>
  </cols>
  <sheetData>
    <row r="1" spans="1:20" ht="15.75" customHeight="1">
      <c r="A1" s="1"/>
      <c r="S1" s="36" t="s">
        <v>377</v>
      </c>
      <c r="T1" s="118"/>
    </row>
    <row r="2" spans="1:20" ht="36" customHeight="1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s="13" customFormat="1" ht="24" customHeight="1">
      <c r="A3" s="96" t="s">
        <v>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8" t="s">
        <v>32</v>
      </c>
      <c r="T3" s="38"/>
    </row>
    <row r="4" spans="1:20" s="13" customFormat="1" ht="28.5" customHeight="1">
      <c r="A4" s="23" t="s">
        <v>158</v>
      </c>
      <c r="B4" s="24"/>
      <c r="C4" s="24"/>
      <c r="D4" s="23" t="s">
        <v>256</v>
      </c>
      <c r="E4" s="23" t="s">
        <v>257</v>
      </c>
      <c r="F4" s="23" t="s">
        <v>361</v>
      </c>
      <c r="G4" s="23" t="s">
        <v>260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3" t="s">
        <v>263</v>
      </c>
      <c r="S4" s="24"/>
      <c r="T4" s="24"/>
    </row>
    <row r="5" spans="1:20" s="13" customFormat="1" ht="60" customHeight="1">
      <c r="A5" s="23" t="s">
        <v>166</v>
      </c>
      <c r="B5" s="23" t="s">
        <v>167</v>
      </c>
      <c r="C5" s="23" t="s">
        <v>168</v>
      </c>
      <c r="D5" s="24"/>
      <c r="E5" s="24"/>
      <c r="F5" s="24"/>
      <c r="G5" s="23" t="s">
        <v>136</v>
      </c>
      <c r="H5" s="23" t="s">
        <v>378</v>
      </c>
      <c r="I5" s="23" t="s">
        <v>327</v>
      </c>
      <c r="J5" s="23" t="s">
        <v>328</v>
      </c>
      <c r="K5" s="23" t="s">
        <v>379</v>
      </c>
      <c r="L5" s="23" t="s">
        <v>380</v>
      </c>
      <c r="M5" s="23" t="s">
        <v>329</v>
      </c>
      <c r="N5" s="23" t="s">
        <v>381</v>
      </c>
      <c r="O5" s="23" t="s">
        <v>382</v>
      </c>
      <c r="P5" s="23" t="s">
        <v>383</v>
      </c>
      <c r="Q5" s="23" t="s">
        <v>332</v>
      </c>
      <c r="R5" s="23" t="s">
        <v>136</v>
      </c>
      <c r="S5" s="23" t="s">
        <v>322</v>
      </c>
      <c r="T5" s="23" t="s">
        <v>338</v>
      </c>
    </row>
    <row r="6" spans="1:20" s="13" customFormat="1" ht="22.5" customHeight="1">
      <c r="A6" s="28"/>
      <c r="B6" s="28"/>
      <c r="C6" s="28"/>
      <c r="D6" s="28"/>
      <c r="E6" s="150" t="s">
        <v>136</v>
      </c>
      <c r="F6" s="163">
        <v>108.82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63">
        <v>108.82</v>
      </c>
      <c r="S6" s="163">
        <v>108.82</v>
      </c>
      <c r="T6" s="158"/>
    </row>
    <row r="7" spans="1:20" s="13" customFormat="1" ht="22.5" customHeight="1">
      <c r="A7" s="28"/>
      <c r="B7" s="28"/>
      <c r="C7" s="28"/>
      <c r="D7" s="108" t="s">
        <v>154</v>
      </c>
      <c r="E7" s="108" t="s">
        <v>4</v>
      </c>
      <c r="F7" s="163">
        <v>108.82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63">
        <v>108.82</v>
      </c>
      <c r="S7" s="163">
        <v>108.82</v>
      </c>
      <c r="T7" s="158"/>
    </row>
    <row r="8" spans="1:20" s="13" customFormat="1" ht="22.5" customHeight="1">
      <c r="A8" s="28"/>
      <c r="B8" s="28"/>
      <c r="C8" s="28"/>
      <c r="D8" s="108" t="s">
        <v>2</v>
      </c>
      <c r="E8" s="108" t="s">
        <v>156</v>
      </c>
      <c r="F8" s="163">
        <v>108.82</v>
      </c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63">
        <v>108.82</v>
      </c>
      <c r="S8" s="163">
        <v>108.82</v>
      </c>
      <c r="T8" s="158"/>
    </row>
    <row r="9" spans="1:20" s="156" customFormat="1" ht="22.5" customHeight="1">
      <c r="A9" s="162" t="s">
        <v>211</v>
      </c>
      <c r="B9" s="162" t="s">
        <v>176</v>
      </c>
      <c r="C9" s="162" t="s">
        <v>216</v>
      </c>
      <c r="D9" s="162" t="s">
        <v>2</v>
      </c>
      <c r="E9" s="157" t="s">
        <v>343</v>
      </c>
      <c r="F9" s="131">
        <v>108.82</v>
      </c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31">
        <v>108.82</v>
      </c>
      <c r="S9" s="131">
        <v>108.82</v>
      </c>
      <c r="T9" s="160"/>
    </row>
    <row r="10" spans="1:6" s="13" customFormat="1" ht="22.5" customHeight="1">
      <c r="A10" s="103" t="s">
        <v>345</v>
      </c>
      <c r="B10" s="104"/>
      <c r="C10" s="104"/>
      <c r="D10" s="104"/>
      <c r="E10" s="104"/>
      <c r="F10" s="104"/>
    </row>
  </sheetData>
  <sheetProtection/>
  <mergeCells count="11">
    <mergeCell ref="S1:T1"/>
    <mergeCell ref="A2:T2"/>
    <mergeCell ref="A3:R3"/>
    <mergeCell ref="S3:T3"/>
    <mergeCell ref="A4:C4"/>
    <mergeCell ref="G4:Q4"/>
    <mergeCell ref="R4:T4"/>
    <mergeCell ref="A10:F10"/>
    <mergeCell ref="D4:D5"/>
    <mergeCell ref="E4:E5"/>
    <mergeCell ref="F4:F5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  <ignoredErrors>
    <ignoredError sqref="E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workbookViewId="0" topLeftCell="E1">
      <selection activeCell="T10" sqref="T10"/>
    </sheetView>
  </sheetViews>
  <sheetFormatPr defaultColWidth="10.00390625" defaultRowHeight="13.5" customHeight="1"/>
  <cols>
    <col min="1" max="1" width="4.50390625" style="0" customWidth="1"/>
    <col min="2" max="3" width="4.625" style="0" customWidth="1"/>
    <col min="4" max="4" width="10.125" style="0" customWidth="1"/>
    <col min="5" max="5" width="30.00390625" style="0" customWidth="1"/>
    <col min="6" max="6" width="10.75390625" style="0" customWidth="1"/>
    <col min="7" max="33" width="7.125" style="0" customWidth="1"/>
    <col min="34" max="34" width="9.75390625" style="0" customWidth="1"/>
  </cols>
  <sheetData>
    <row r="1" spans="1:33" ht="13.5" customHeight="1">
      <c r="A1" s="1"/>
      <c r="F1" s="1"/>
      <c r="AF1" s="94" t="s">
        <v>384</v>
      </c>
      <c r="AG1" s="94"/>
    </row>
    <row r="2" spans="1:33" ht="43.5" customHeight="1">
      <c r="A2" s="95" t="s">
        <v>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1:33" s="13" customFormat="1" ht="19.5" customHeight="1">
      <c r="A3" s="96" t="s">
        <v>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8" t="s">
        <v>32</v>
      </c>
      <c r="AG3" s="38"/>
    </row>
    <row r="4" spans="1:33" s="13" customFormat="1" ht="30" customHeight="1">
      <c r="A4" s="23" t="s">
        <v>158</v>
      </c>
      <c r="B4" s="24"/>
      <c r="C4" s="24"/>
      <c r="D4" s="23" t="s">
        <v>256</v>
      </c>
      <c r="E4" s="23" t="s">
        <v>257</v>
      </c>
      <c r="F4" s="23" t="s">
        <v>385</v>
      </c>
      <c r="G4" s="23" t="s">
        <v>323</v>
      </c>
      <c r="H4" s="23" t="s">
        <v>324</v>
      </c>
      <c r="I4" s="23" t="s">
        <v>386</v>
      </c>
      <c r="J4" s="23" t="s">
        <v>387</v>
      </c>
      <c r="K4" s="23" t="s">
        <v>388</v>
      </c>
      <c r="L4" s="23" t="s">
        <v>389</v>
      </c>
      <c r="M4" s="23" t="s">
        <v>325</v>
      </c>
      <c r="N4" s="23" t="s">
        <v>390</v>
      </c>
      <c r="O4" s="23" t="s">
        <v>391</v>
      </c>
      <c r="P4" s="23" t="s">
        <v>326</v>
      </c>
      <c r="Q4" s="23" t="s">
        <v>381</v>
      </c>
      <c r="R4" s="23" t="s">
        <v>383</v>
      </c>
      <c r="S4" s="23" t="s">
        <v>392</v>
      </c>
      <c r="T4" s="23" t="s">
        <v>327</v>
      </c>
      <c r="U4" s="23" t="s">
        <v>328</v>
      </c>
      <c r="V4" s="23" t="s">
        <v>329</v>
      </c>
      <c r="W4" s="23" t="s">
        <v>393</v>
      </c>
      <c r="X4" s="23" t="s">
        <v>394</v>
      </c>
      <c r="Y4" s="23" t="s">
        <v>395</v>
      </c>
      <c r="Z4" s="23" t="s">
        <v>396</v>
      </c>
      <c r="AA4" s="23" t="s">
        <v>380</v>
      </c>
      <c r="AB4" s="23" t="s">
        <v>330</v>
      </c>
      <c r="AC4" s="23" t="s">
        <v>397</v>
      </c>
      <c r="AD4" s="23" t="s">
        <v>382</v>
      </c>
      <c r="AE4" s="23" t="s">
        <v>331</v>
      </c>
      <c r="AF4" s="23" t="s">
        <v>398</v>
      </c>
      <c r="AG4" s="23" t="s">
        <v>332</v>
      </c>
    </row>
    <row r="5" spans="1:33" s="13" customFormat="1" ht="30" customHeight="1">
      <c r="A5" s="23" t="s">
        <v>166</v>
      </c>
      <c r="B5" s="23" t="s">
        <v>167</v>
      </c>
      <c r="C5" s="23" t="s">
        <v>168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13" customFormat="1" ht="21" customHeight="1">
      <c r="A6" s="24"/>
      <c r="B6" s="39"/>
      <c r="C6" s="39"/>
      <c r="D6" s="39"/>
      <c r="E6" s="157" t="s">
        <v>136</v>
      </c>
      <c r="F6" s="158">
        <v>108.82</v>
      </c>
      <c r="G6" s="158">
        <v>3.24</v>
      </c>
      <c r="H6" s="158">
        <v>6.5</v>
      </c>
      <c r="I6" s="158"/>
      <c r="J6" s="158"/>
      <c r="K6" s="158"/>
      <c r="L6" s="158"/>
      <c r="M6" s="158">
        <v>4.22</v>
      </c>
      <c r="N6" s="158"/>
      <c r="O6" s="158"/>
      <c r="P6" s="158">
        <v>4.8</v>
      </c>
      <c r="Q6" s="158"/>
      <c r="R6" s="158"/>
      <c r="S6" s="158"/>
      <c r="T6" s="158">
        <v>5.4</v>
      </c>
      <c r="U6" s="158">
        <v>3.28</v>
      </c>
      <c r="V6" s="158">
        <v>1.2</v>
      </c>
      <c r="W6" s="158"/>
      <c r="X6" s="158"/>
      <c r="Y6" s="158"/>
      <c r="Z6" s="158"/>
      <c r="AA6" s="158"/>
      <c r="AB6" s="158">
        <v>20.1</v>
      </c>
      <c r="AC6" s="158"/>
      <c r="AD6" s="158"/>
      <c r="AE6" s="158">
        <v>28.84</v>
      </c>
      <c r="AF6" s="158"/>
      <c r="AG6" s="158">
        <v>31.24</v>
      </c>
    </row>
    <row r="7" spans="1:33" s="156" customFormat="1" ht="21" customHeight="1">
      <c r="A7" s="159"/>
      <c r="B7" s="159"/>
      <c r="C7" s="159"/>
      <c r="D7" s="31" t="s">
        <v>154</v>
      </c>
      <c r="E7" s="31" t="s">
        <v>4</v>
      </c>
      <c r="F7" s="160">
        <v>108.82</v>
      </c>
      <c r="G7" s="160">
        <v>3.24</v>
      </c>
      <c r="H7" s="160">
        <v>6.5</v>
      </c>
      <c r="I7" s="160"/>
      <c r="J7" s="160"/>
      <c r="K7" s="160"/>
      <c r="L7" s="160"/>
      <c r="M7" s="160">
        <v>4.22</v>
      </c>
      <c r="N7" s="160"/>
      <c r="O7" s="160"/>
      <c r="P7" s="160">
        <v>4.8</v>
      </c>
      <c r="Q7" s="160"/>
      <c r="R7" s="160"/>
      <c r="S7" s="160"/>
      <c r="T7" s="160">
        <v>5.4</v>
      </c>
      <c r="U7" s="160">
        <v>3.28</v>
      </c>
      <c r="V7" s="160">
        <v>1.2</v>
      </c>
      <c r="W7" s="160"/>
      <c r="X7" s="160"/>
      <c r="Y7" s="160"/>
      <c r="Z7" s="160"/>
      <c r="AA7" s="160"/>
      <c r="AB7" s="160">
        <v>20.1</v>
      </c>
      <c r="AC7" s="160"/>
      <c r="AD7" s="160"/>
      <c r="AE7" s="160">
        <v>28.84</v>
      </c>
      <c r="AF7" s="160"/>
      <c r="AG7" s="160">
        <v>31.24</v>
      </c>
    </row>
    <row r="8" spans="1:33" s="156" customFormat="1" ht="21" customHeight="1">
      <c r="A8" s="161"/>
      <c r="B8" s="161"/>
      <c r="C8" s="161"/>
      <c r="D8" s="31" t="s">
        <v>155</v>
      </c>
      <c r="E8" s="31" t="s">
        <v>156</v>
      </c>
      <c r="F8" s="160">
        <v>108.82</v>
      </c>
      <c r="G8" s="160">
        <v>3.24</v>
      </c>
      <c r="H8" s="160">
        <v>6.5</v>
      </c>
      <c r="I8" s="160"/>
      <c r="J8" s="131"/>
      <c r="K8" s="131"/>
      <c r="L8" s="131"/>
      <c r="M8" s="131">
        <v>4.22</v>
      </c>
      <c r="N8" s="131"/>
      <c r="O8" s="131"/>
      <c r="P8" s="131">
        <v>4.8</v>
      </c>
      <c r="Q8" s="131"/>
      <c r="R8" s="131"/>
      <c r="S8" s="131"/>
      <c r="T8" s="131">
        <v>5.4</v>
      </c>
      <c r="U8" s="131">
        <v>3.28</v>
      </c>
      <c r="V8" s="131">
        <v>1.2</v>
      </c>
      <c r="W8" s="131"/>
      <c r="X8" s="131"/>
      <c r="Y8" s="131"/>
      <c r="Z8" s="131"/>
      <c r="AA8" s="131"/>
      <c r="AB8" s="131">
        <v>20.1</v>
      </c>
      <c r="AC8" s="131"/>
      <c r="AD8" s="131"/>
      <c r="AE8" s="131">
        <v>28.84</v>
      </c>
      <c r="AF8" s="131"/>
      <c r="AG8" s="131">
        <v>31.24</v>
      </c>
    </row>
    <row r="9" spans="1:33" s="156" customFormat="1" ht="21" customHeight="1">
      <c r="A9" s="162" t="s">
        <v>211</v>
      </c>
      <c r="B9" s="162" t="s">
        <v>176</v>
      </c>
      <c r="C9" s="162" t="s">
        <v>216</v>
      </c>
      <c r="D9" s="31" t="s">
        <v>2</v>
      </c>
      <c r="E9" s="31" t="s">
        <v>343</v>
      </c>
      <c r="F9" s="160">
        <v>108.82</v>
      </c>
      <c r="G9" s="160">
        <v>3.24</v>
      </c>
      <c r="H9" s="160">
        <v>6.5</v>
      </c>
      <c r="I9" s="160"/>
      <c r="J9" s="131"/>
      <c r="K9" s="131"/>
      <c r="L9" s="131"/>
      <c r="M9" s="131">
        <v>4.22</v>
      </c>
      <c r="N9" s="131"/>
      <c r="O9" s="131"/>
      <c r="P9" s="131">
        <v>4.8</v>
      </c>
      <c r="Q9" s="131"/>
      <c r="R9" s="131"/>
      <c r="S9" s="131"/>
      <c r="T9" s="131">
        <v>5.4</v>
      </c>
      <c r="U9" s="131">
        <v>3.28</v>
      </c>
      <c r="V9" s="131">
        <v>1.2</v>
      </c>
      <c r="W9" s="131"/>
      <c r="X9" s="131"/>
      <c r="Y9" s="131"/>
      <c r="Z9" s="131"/>
      <c r="AA9" s="131"/>
      <c r="AB9" s="131">
        <v>20.1</v>
      </c>
      <c r="AC9" s="131"/>
      <c r="AD9" s="131"/>
      <c r="AE9" s="131">
        <v>28.84</v>
      </c>
      <c r="AF9" s="131"/>
      <c r="AG9" s="131">
        <v>31.24</v>
      </c>
    </row>
    <row r="10" spans="1:5" s="13" customFormat="1" ht="15.75" customHeight="1">
      <c r="A10" s="103"/>
      <c r="B10" s="104"/>
      <c r="C10" s="104"/>
      <c r="D10" s="104"/>
      <c r="E10" s="104"/>
    </row>
  </sheetData>
  <sheetProtection/>
  <mergeCells count="36">
    <mergeCell ref="AF1:AG1"/>
    <mergeCell ref="A2:AG2"/>
    <mergeCell ref="A3:AE3"/>
    <mergeCell ref="AF3:AG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H9" sqref="H9"/>
    </sheetView>
  </sheetViews>
  <sheetFormatPr defaultColWidth="10.00390625" defaultRowHeight="13.5" customHeight="1"/>
  <cols>
    <col min="1" max="1" width="12.875" style="0" customWidth="1"/>
    <col min="2" max="2" width="31.625" style="0" customWidth="1"/>
    <col min="3" max="3" width="15.875" style="0" customWidth="1"/>
    <col min="4" max="4" width="12.375" style="0" customWidth="1"/>
    <col min="5" max="5" width="10.375" style="0" customWidth="1"/>
    <col min="6" max="6" width="14.125" style="0" customWidth="1"/>
    <col min="7" max="8" width="13.75390625" style="0" customWidth="1"/>
  </cols>
  <sheetData>
    <row r="1" spans="1:8" ht="15.75" customHeight="1">
      <c r="A1" s="1"/>
      <c r="G1" s="36" t="s">
        <v>399</v>
      </c>
      <c r="H1" s="118"/>
    </row>
    <row r="2" spans="1:8" ht="33" customHeight="1">
      <c r="A2" s="95" t="s">
        <v>21</v>
      </c>
      <c r="B2" s="95"/>
      <c r="C2" s="95"/>
      <c r="D2" s="95"/>
      <c r="E2" s="95"/>
      <c r="F2" s="95"/>
      <c r="G2" s="95"/>
      <c r="H2" s="95"/>
    </row>
    <row r="3" spans="1:8" s="13" customFormat="1" ht="24" customHeight="1">
      <c r="A3" s="96" t="s">
        <v>31</v>
      </c>
      <c r="B3" s="97"/>
      <c r="C3" s="97"/>
      <c r="D3" s="97"/>
      <c r="E3" s="97"/>
      <c r="F3" s="97"/>
      <c r="G3" s="97"/>
      <c r="H3" s="98" t="s">
        <v>32</v>
      </c>
    </row>
    <row r="4" spans="1:8" s="13" customFormat="1" ht="23.25" customHeight="1">
      <c r="A4" s="23" t="s">
        <v>400</v>
      </c>
      <c r="B4" s="23" t="s">
        <v>401</v>
      </c>
      <c r="C4" s="23" t="s">
        <v>402</v>
      </c>
      <c r="D4" s="23" t="s">
        <v>403</v>
      </c>
      <c r="E4" s="23" t="s">
        <v>404</v>
      </c>
      <c r="F4" s="24"/>
      <c r="G4" s="24"/>
      <c r="H4" s="23" t="s">
        <v>405</v>
      </c>
    </row>
    <row r="5" spans="1:8" s="13" customFormat="1" ht="25.5" customHeight="1">
      <c r="A5" s="24"/>
      <c r="B5" s="24"/>
      <c r="C5" s="24"/>
      <c r="D5" s="24"/>
      <c r="E5" s="23" t="s">
        <v>138</v>
      </c>
      <c r="F5" s="23" t="s">
        <v>406</v>
      </c>
      <c r="G5" s="23" t="s">
        <v>407</v>
      </c>
      <c r="H5" s="24"/>
    </row>
    <row r="6" spans="1:8" s="13" customFormat="1" ht="22.5" customHeight="1">
      <c r="A6" s="28"/>
      <c r="B6" s="150" t="s">
        <v>136</v>
      </c>
      <c r="C6" s="99">
        <v>7.2</v>
      </c>
      <c r="D6" s="99"/>
      <c r="E6" s="99"/>
      <c r="F6" s="99"/>
      <c r="G6" s="99"/>
      <c r="H6" s="99">
        <v>7.2</v>
      </c>
    </row>
    <row r="7" spans="1:8" s="13" customFormat="1" ht="22.5" customHeight="1">
      <c r="A7" s="108" t="s">
        <v>154</v>
      </c>
      <c r="B7" s="108" t="s">
        <v>4</v>
      </c>
      <c r="C7" s="99">
        <v>7.2</v>
      </c>
      <c r="D7" s="99"/>
      <c r="E7" s="99"/>
      <c r="F7" s="99"/>
      <c r="G7" s="99"/>
      <c r="H7" s="99">
        <v>7.2</v>
      </c>
    </row>
    <row r="8" spans="1:8" s="13" customFormat="1" ht="22.5" customHeight="1">
      <c r="A8" s="108" t="s">
        <v>155</v>
      </c>
      <c r="B8" s="108" t="s">
        <v>156</v>
      </c>
      <c r="C8" s="111">
        <v>7.2</v>
      </c>
      <c r="D8" s="111"/>
      <c r="E8" s="155"/>
      <c r="F8" s="111"/>
      <c r="G8" s="111"/>
      <c r="H8" s="111">
        <v>7.2</v>
      </c>
    </row>
    <row r="9" spans="1:3" s="13" customFormat="1" ht="15.75" customHeight="1">
      <c r="A9" s="103" t="s">
        <v>345</v>
      </c>
      <c r="B9" s="104"/>
      <c r="C9" s="104"/>
    </row>
  </sheetData>
  <sheetProtection/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B15" sqref="B15"/>
    </sheetView>
  </sheetViews>
  <sheetFormatPr defaultColWidth="10.00390625" defaultRowHeight="13.5" customHeight="1"/>
  <cols>
    <col min="1" max="1" width="11.875" style="0" customWidth="1"/>
    <col min="2" max="2" width="41.25390625" style="0" customWidth="1"/>
    <col min="3" max="3" width="16.125" style="0" customWidth="1"/>
    <col min="4" max="4" width="12.875" style="0" customWidth="1"/>
    <col min="5" max="5" width="12.75390625" style="0" customWidth="1"/>
    <col min="6" max="6" width="18.50390625" style="0" customWidth="1"/>
    <col min="7" max="7" width="14.125" style="0" customWidth="1"/>
    <col min="8" max="8" width="16.25390625" style="0" customWidth="1"/>
  </cols>
  <sheetData>
    <row r="1" spans="1:8" ht="15.75" customHeight="1">
      <c r="A1" s="1"/>
      <c r="G1" s="36" t="s">
        <v>408</v>
      </c>
      <c r="H1" s="118"/>
    </row>
    <row r="2" spans="1:8" ht="38.25" customHeight="1">
      <c r="A2" s="95" t="s">
        <v>22</v>
      </c>
      <c r="B2" s="95"/>
      <c r="C2" s="95"/>
      <c r="D2" s="95"/>
      <c r="E2" s="95"/>
      <c r="F2" s="95"/>
      <c r="G2" s="95"/>
      <c r="H2" s="95"/>
    </row>
    <row r="3" spans="1:8" s="13" customFormat="1" ht="24" customHeight="1">
      <c r="A3" s="96" t="s">
        <v>31</v>
      </c>
      <c r="B3" s="97"/>
      <c r="C3" s="97"/>
      <c r="D3" s="97"/>
      <c r="E3" s="97"/>
      <c r="F3" s="97"/>
      <c r="G3" s="97"/>
      <c r="H3" s="98" t="s">
        <v>32</v>
      </c>
    </row>
    <row r="4" spans="1:8" s="13" customFormat="1" ht="24" customHeight="1">
      <c r="A4" s="23" t="s">
        <v>159</v>
      </c>
      <c r="B4" s="23" t="s">
        <v>160</v>
      </c>
      <c r="C4" s="23" t="s">
        <v>136</v>
      </c>
      <c r="D4" s="23" t="s">
        <v>409</v>
      </c>
      <c r="E4" s="24"/>
      <c r="F4" s="24"/>
      <c r="G4" s="24"/>
      <c r="H4" s="23" t="s">
        <v>162</v>
      </c>
    </row>
    <row r="5" spans="1:8" s="13" customFormat="1" ht="24" customHeight="1">
      <c r="A5" s="24"/>
      <c r="B5" s="24"/>
      <c r="C5" s="24"/>
      <c r="D5" s="23" t="s">
        <v>138</v>
      </c>
      <c r="E5" s="23" t="s">
        <v>296</v>
      </c>
      <c r="F5" s="24"/>
      <c r="G5" s="23" t="s">
        <v>297</v>
      </c>
      <c r="H5" s="24"/>
    </row>
    <row r="6" spans="1:8" s="13" customFormat="1" ht="24" customHeight="1">
      <c r="A6" s="24"/>
      <c r="B6" s="24"/>
      <c r="C6" s="24"/>
      <c r="D6" s="24"/>
      <c r="E6" s="23" t="s">
        <v>275</v>
      </c>
      <c r="F6" s="23" t="s">
        <v>267</v>
      </c>
      <c r="G6" s="24"/>
      <c r="H6" s="24"/>
    </row>
    <row r="7" spans="1:8" s="13" customFormat="1" ht="24" customHeight="1">
      <c r="A7" s="28"/>
      <c r="B7" s="23" t="s">
        <v>136</v>
      </c>
      <c r="C7" s="151">
        <v>47000.7</v>
      </c>
      <c r="D7" s="99"/>
      <c r="E7" s="99"/>
      <c r="F7" s="99"/>
      <c r="G7" s="99"/>
      <c r="H7" s="151">
        <v>47000.7</v>
      </c>
    </row>
    <row r="8" spans="1:8" s="13" customFormat="1" ht="22.5" customHeight="1">
      <c r="A8" s="45" t="s">
        <v>410</v>
      </c>
      <c r="B8" s="42" t="s">
        <v>411</v>
      </c>
      <c r="C8" s="149">
        <f>C9+C13</f>
        <v>23718.899999999998</v>
      </c>
      <c r="D8" s="99"/>
      <c r="E8" s="99"/>
      <c r="F8" s="99"/>
      <c r="G8" s="99"/>
      <c r="H8" s="149">
        <f>H9+H13</f>
        <v>23718.899999999998</v>
      </c>
    </row>
    <row r="9" spans="1:8" s="13" customFormat="1" ht="22.5" customHeight="1">
      <c r="A9" s="45" t="s">
        <v>412</v>
      </c>
      <c r="B9" s="42" t="s">
        <v>413</v>
      </c>
      <c r="C9" s="149">
        <f>C10+C11+C12</f>
        <v>23333.899999999998</v>
      </c>
      <c r="D9" s="102"/>
      <c r="E9" s="102"/>
      <c r="F9" s="102"/>
      <c r="G9" s="102"/>
      <c r="H9" s="149">
        <f>H10+H11+H12</f>
        <v>23333.899999999998</v>
      </c>
    </row>
    <row r="10" spans="1:8" s="13" customFormat="1" ht="22.5" customHeight="1">
      <c r="A10" s="45" t="s">
        <v>414</v>
      </c>
      <c r="B10" s="42" t="s">
        <v>415</v>
      </c>
      <c r="C10" s="149">
        <v>15</v>
      </c>
      <c r="D10" s="102"/>
      <c r="E10" s="102"/>
      <c r="F10" s="102"/>
      <c r="G10" s="102"/>
      <c r="H10" s="149">
        <v>15</v>
      </c>
    </row>
    <row r="11" spans="1:8" s="13" customFormat="1" ht="22.5" customHeight="1">
      <c r="A11" s="45" t="s">
        <v>416</v>
      </c>
      <c r="B11" s="42" t="s">
        <v>417</v>
      </c>
      <c r="C11" s="149">
        <f>550+105</f>
        <v>655</v>
      </c>
      <c r="D11" s="102"/>
      <c r="E11" s="102"/>
      <c r="F11" s="102"/>
      <c r="G11" s="102"/>
      <c r="H11" s="149">
        <f>550+105</f>
        <v>655</v>
      </c>
    </row>
    <row r="12" spans="1:8" s="13" customFormat="1" ht="22.5" customHeight="1">
      <c r="A12" s="45" t="s">
        <v>418</v>
      </c>
      <c r="B12" s="42" t="s">
        <v>419</v>
      </c>
      <c r="C12" s="149">
        <v>22663.9</v>
      </c>
      <c r="D12" s="102"/>
      <c r="E12" s="102"/>
      <c r="F12" s="102"/>
      <c r="G12" s="102"/>
      <c r="H12" s="149">
        <v>22663.9</v>
      </c>
    </row>
    <row r="13" spans="1:8" s="13" customFormat="1" ht="22.5" customHeight="1">
      <c r="A13" s="45" t="s">
        <v>420</v>
      </c>
      <c r="B13" s="42" t="s">
        <v>421</v>
      </c>
      <c r="C13" s="149">
        <v>385</v>
      </c>
      <c r="D13" s="102"/>
      <c r="E13" s="102"/>
      <c r="F13" s="102"/>
      <c r="G13" s="102"/>
      <c r="H13" s="149">
        <v>385</v>
      </c>
    </row>
    <row r="14" spans="1:8" s="13" customFormat="1" ht="22.5" customHeight="1">
      <c r="A14" s="45" t="s">
        <v>422</v>
      </c>
      <c r="B14" s="42" t="s">
        <v>423</v>
      </c>
      <c r="C14" s="149">
        <v>385</v>
      </c>
      <c r="D14" s="102"/>
      <c r="E14" s="102"/>
      <c r="F14" s="102"/>
      <c r="G14" s="102"/>
      <c r="H14" s="149">
        <v>385</v>
      </c>
    </row>
    <row r="15" spans="1:8" s="13" customFormat="1" ht="22.5" customHeight="1">
      <c r="A15" s="45" t="s">
        <v>424</v>
      </c>
      <c r="B15" s="42" t="s">
        <v>272</v>
      </c>
      <c r="C15" s="149">
        <v>23281.8</v>
      </c>
      <c r="D15" s="102"/>
      <c r="E15" s="102"/>
      <c r="F15" s="102"/>
      <c r="G15" s="102"/>
      <c r="H15" s="149">
        <v>23281.8</v>
      </c>
    </row>
    <row r="16" spans="1:8" s="13" customFormat="1" ht="22.5" customHeight="1">
      <c r="A16" s="45" t="s">
        <v>425</v>
      </c>
      <c r="B16" s="42" t="s">
        <v>426</v>
      </c>
      <c r="C16" s="149">
        <v>23281.8</v>
      </c>
      <c r="D16" s="102"/>
      <c r="E16" s="102"/>
      <c r="F16" s="102"/>
      <c r="G16" s="102"/>
      <c r="H16" s="149">
        <v>23281.8</v>
      </c>
    </row>
    <row r="17" spans="1:8" s="13" customFormat="1" ht="22.5" customHeight="1">
      <c r="A17" s="45" t="s">
        <v>427</v>
      </c>
      <c r="B17" s="42" t="s">
        <v>428</v>
      </c>
      <c r="C17" s="149">
        <v>23281.8</v>
      </c>
      <c r="D17" s="102"/>
      <c r="E17" s="102"/>
      <c r="F17" s="102"/>
      <c r="G17" s="102"/>
      <c r="H17" s="149">
        <v>23281.8</v>
      </c>
    </row>
    <row r="18" spans="1:3" s="13" customFormat="1" ht="15.75" customHeight="1">
      <c r="A18" s="103"/>
      <c r="B18" s="104"/>
      <c r="C18" s="104"/>
    </row>
  </sheetData>
  <sheetProtection/>
  <mergeCells count="12">
    <mergeCell ref="G1:H1"/>
    <mergeCell ref="A2:H2"/>
    <mergeCell ref="A3:G3"/>
    <mergeCell ref="D4:G4"/>
    <mergeCell ref="E5:F5"/>
    <mergeCell ref="A18:C18"/>
    <mergeCell ref="A4:A6"/>
    <mergeCell ref="B4:B6"/>
    <mergeCell ref="C4:C6"/>
    <mergeCell ref="D5:D6"/>
    <mergeCell ref="G5:G6"/>
    <mergeCell ref="H4:H6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9"/>
  <sheetViews>
    <sheetView zoomScaleSheetLayoutView="100" workbookViewId="0" topLeftCell="A1">
      <selection activeCell="E26" sqref="E26"/>
    </sheetView>
  </sheetViews>
  <sheetFormatPr defaultColWidth="10.00390625" defaultRowHeight="13.5" customHeight="1"/>
  <cols>
    <col min="1" max="1" width="4.50390625" style="0" customWidth="1"/>
    <col min="2" max="2" width="4.75390625" style="0" customWidth="1"/>
    <col min="3" max="3" width="5.00390625" style="0" customWidth="1"/>
    <col min="4" max="4" width="8.375" style="0" customWidth="1"/>
    <col min="5" max="5" width="40.375" style="0" customWidth="1"/>
    <col min="6" max="6" width="12.375" style="0" customWidth="1"/>
    <col min="7" max="11" width="7.125" style="0" customWidth="1"/>
    <col min="12" max="12" width="11.375" style="0" customWidth="1"/>
    <col min="13" max="13" width="12.50390625" style="0" customWidth="1"/>
    <col min="14" max="20" width="7.125" style="0" customWidth="1"/>
    <col min="21" max="21" width="9.75390625" style="0" customWidth="1"/>
  </cols>
  <sheetData>
    <row r="1" spans="1:20" ht="18.75" customHeight="1">
      <c r="A1" s="1"/>
      <c r="S1" s="36" t="s">
        <v>429</v>
      </c>
      <c r="T1" s="118"/>
    </row>
    <row r="2" spans="1:17" ht="47.25" customHeight="1">
      <c r="A2" s="95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20" s="13" customFormat="1" ht="24" customHeight="1">
      <c r="A3" s="96" t="s">
        <v>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8" t="s">
        <v>32</v>
      </c>
      <c r="T3" s="38"/>
    </row>
    <row r="4" spans="1:20" s="13" customFormat="1" ht="27.75" customHeight="1">
      <c r="A4" s="23" t="s">
        <v>158</v>
      </c>
      <c r="B4" s="24"/>
      <c r="C4" s="24"/>
      <c r="D4" s="23" t="s">
        <v>256</v>
      </c>
      <c r="E4" s="23" t="s">
        <v>257</v>
      </c>
      <c r="F4" s="23" t="s">
        <v>258</v>
      </c>
      <c r="G4" s="23" t="s">
        <v>259</v>
      </c>
      <c r="H4" s="23" t="s">
        <v>260</v>
      </c>
      <c r="I4" s="23" t="s">
        <v>261</v>
      </c>
      <c r="J4" s="23" t="s">
        <v>262</v>
      </c>
      <c r="K4" s="23" t="s">
        <v>263</v>
      </c>
      <c r="L4" s="23" t="s">
        <v>264</v>
      </c>
      <c r="M4" s="23" t="s">
        <v>265</v>
      </c>
      <c r="N4" s="23" t="s">
        <v>266</v>
      </c>
      <c r="O4" s="23" t="s">
        <v>267</v>
      </c>
      <c r="P4" s="23" t="s">
        <v>268</v>
      </c>
      <c r="Q4" s="23" t="s">
        <v>269</v>
      </c>
      <c r="R4" s="23" t="s">
        <v>270</v>
      </c>
      <c r="S4" s="23" t="s">
        <v>271</v>
      </c>
      <c r="T4" s="23" t="s">
        <v>272</v>
      </c>
    </row>
    <row r="5" spans="1:20" s="13" customFormat="1" ht="25.5" customHeight="1">
      <c r="A5" s="23" t="s">
        <v>166</v>
      </c>
      <c r="B5" s="23" t="s">
        <v>167</v>
      </c>
      <c r="C5" s="23" t="s">
        <v>168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s="13" customFormat="1" ht="22.5" customHeight="1">
      <c r="A6" s="28"/>
      <c r="B6" s="28"/>
      <c r="C6" s="28"/>
      <c r="D6" s="28"/>
      <c r="E6" s="150" t="s">
        <v>136</v>
      </c>
      <c r="F6" s="151">
        <f>F9+F16</f>
        <v>47000.7</v>
      </c>
      <c r="G6" s="151"/>
      <c r="H6" s="151"/>
      <c r="I6" s="151"/>
      <c r="J6" s="151"/>
      <c r="K6" s="151"/>
      <c r="L6" s="151">
        <f>L9+L16</f>
        <v>27832.1</v>
      </c>
      <c r="M6" s="99">
        <f>M9</f>
        <v>19168.6</v>
      </c>
      <c r="N6" s="99"/>
      <c r="O6" s="99"/>
      <c r="P6" s="99"/>
      <c r="Q6" s="99"/>
      <c r="R6" s="99"/>
      <c r="S6" s="99"/>
      <c r="T6" s="99"/>
    </row>
    <row r="7" spans="1:20" s="13" customFormat="1" ht="22.5" customHeight="1">
      <c r="A7" s="28"/>
      <c r="B7" s="28"/>
      <c r="C7" s="28"/>
      <c r="D7" s="275" t="s">
        <v>154</v>
      </c>
      <c r="E7" s="139" t="s">
        <v>4</v>
      </c>
      <c r="F7" s="151">
        <v>47000.7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</row>
    <row r="8" spans="1:20" s="13" customFormat="1" ht="22.5" customHeight="1">
      <c r="A8" s="28"/>
      <c r="B8" s="28"/>
      <c r="C8" s="28"/>
      <c r="D8" s="275" t="s">
        <v>430</v>
      </c>
      <c r="E8" s="139" t="s">
        <v>4</v>
      </c>
      <c r="F8" s="151">
        <v>47000.7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</row>
    <row r="9" spans="1:20" s="13" customFormat="1" ht="22.5" customHeight="1">
      <c r="A9" s="147">
        <v>212</v>
      </c>
      <c r="B9" s="147"/>
      <c r="C9" s="147"/>
      <c r="D9" s="276" t="s">
        <v>2</v>
      </c>
      <c r="E9" s="42" t="s">
        <v>411</v>
      </c>
      <c r="F9" s="149">
        <f>F10+F14</f>
        <v>23718.899999999998</v>
      </c>
      <c r="G9" s="99"/>
      <c r="H9" s="99"/>
      <c r="I9" s="99"/>
      <c r="J9" s="99"/>
      <c r="K9" s="99"/>
      <c r="L9" s="153">
        <f>L10+L14</f>
        <v>4550.299999999999</v>
      </c>
      <c r="M9" s="153">
        <f>M10+M14</f>
        <v>19168.6</v>
      </c>
      <c r="N9" s="99"/>
      <c r="O9" s="99"/>
      <c r="P9" s="99"/>
      <c r="Q9" s="99"/>
      <c r="R9" s="99"/>
      <c r="S9" s="99"/>
      <c r="T9" s="99"/>
    </row>
    <row r="10" spans="1:20" s="13" customFormat="1" ht="22.5" customHeight="1">
      <c r="A10" s="147">
        <v>212</v>
      </c>
      <c r="B10" s="277" t="s">
        <v>176</v>
      </c>
      <c r="C10" s="147"/>
      <c r="D10" s="276" t="s">
        <v>2</v>
      </c>
      <c r="E10" s="42" t="s">
        <v>413</v>
      </c>
      <c r="F10" s="149">
        <f>F11+F12+F13</f>
        <v>23333.899999999998</v>
      </c>
      <c r="G10" s="99"/>
      <c r="H10" s="99"/>
      <c r="I10" s="99"/>
      <c r="J10" s="99"/>
      <c r="K10" s="99"/>
      <c r="L10" s="149">
        <f>F10-M10</f>
        <v>4550.299999999999</v>
      </c>
      <c r="M10" s="149">
        <f>'21专项清单'!M22</f>
        <v>18783.6</v>
      </c>
      <c r="N10" s="99"/>
      <c r="O10" s="99"/>
      <c r="P10" s="99"/>
      <c r="Q10" s="99"/>
      <c r="R10" s="99"/>
      <c r="S10" s="99"/>
      <c r="T10" s="99"/>
    </row>
    <row r="11" spans="1:20" s="13" customFormat="1" ht="22.5" customHeight="1">
      <c r="A11" s="147">
        <v>212</v>
      </c>
      <c r="B11" s="277" t="s">
        <v>176</v>
      </c>
      <c r="C11" s="277" t="s">
        <v>205</v>
      </c>
      <c r="D11" s="276" t="s">
        <v>2</v>
      </c>
      <c r="E11" s="42" t="s">
        <v>415</v>
      </c>
      <c r="F11" s="149">
        <v>15</v>
      </c>
      <c r="G11" s="99"/>
      <c r="H11" s="99"/>
      <c r="I11" s="99"/>
      <c r="J11" s="99"/>
      <c r="K11" s="99"/>
      <c r="L11" s="149">
        <v>15</v>
      </c>
      <c r="M11" s="99"/>
      <c r="N11" s="99"/>
      <c r="O11" s="99"/>
      <c r="P11" s="99"/>
      <c r="Q11" s="99"/>
      <c r="R11" s="99"/>
      <c r="S11" s="99"/>
      <c r="T11" s="99"/>
    </row>
    <row r="12" spans="1:20" s="13" customFormat="1" ht="22.5" customHeight="1">
      <c r="A12" s="147">
        <v>212</v>
      </c>
      <c r="B12" s="277" t="s">
        <v>176</v>
      </c>
      <c r="C12" s="277" t="s">
        <v>208</v>
      </c>
      <c r="D12" s="276" t="s">
        <v>2</v>
      </c>
      <c r="E12" s="42" t="s">
        <v>417</v>
      </c>
      <c r="F12" s="149">
        <f>550+105</f>
        <v>655</v>
      </c>
      <c r="G12" s="102"/>
      <c r="H12" s="102"/>
      <c r="I12" s="102"/>
      <c r="J12" s="102"/>
      <c r="K12" s="102"/>
      <c r="L12" s="149">
        <f>550+105</f>
        <v>655</v>
      </c>
      <c r="M12" s="102"/>
      <c r="N12" s="102"/>
      <c r="O12" s="102"/>
      <c r="P12" s="102"/>
      <c r="Q12" s="102"/>
      <c r="R12" s="102"/>
      <c r="S12" s="102"/>
      <c r="T12" s="102"/>
    </row>
    <row r="13" spans="1:20" s="13" customFormat="1" ht="22.5" customHeight="1">
      <c r="A13" s="147">
        <v>212</v>
      </c>
      <c r="B13" s="277" t="s">
        <v>176</v>
      </c>
      <c r="C13" s="277" t="s">
        <v>194</v>
      </c>
      <c r="D13" s="276" t="s">
        <v>2</v>
      </c>
      <c r="E13" s="42" t="s">
        <v>419</v>
      </c>
      <c r="F13" s="149">
        <v>22663.9</v>
      </c>
      <c r="G13" s="102"/>
      <c r="H13" s="102"/>
      <c r="I13" s="102"/>
      <c r="J13" s="102"/>
      <c r="K13" s="102"/>
      <c r="L13" s="149">
        <v>3880.300000000003</v>
      </c>
      <c r="M13" s="154">
        <v>18783.6</v>
      </c>
      <c r="N13" s="102"/>
      <c r="O13" s="102"/>
      <c r="P13" s="102"/>
      <c r="Q13" s="102"/>
      <c r="R13" s="102"/>
      <c r="S13" s="102"/>
      <c r="T13" s="102"/>
    </row>
    <row r="14" spans="1:20" s="13" customFormat="1" ht="22.5" customHeight="1">
      <c r="A14" s="147">
        <v>212</v>
      </c>
      <c r="B14" s="147">
        <v>14</v>
      </c>
      <c r="C14" s="147"/>
      <c r="D14" s="276" t="s">
        <v>2</v>
      </c>
      <c r="E14" s="42" t="s">
        <v>421</v>
      </c>
      <c r="F14" s="149">
        <v>385</v>
      </c>
      <c r="G14" s="102"/>
      <c r="H14" s="102"/>
      <c r="I14" s="102"/>
      <c r="J14" s="102"/>
      <c r="K14" s="102"/>
      <c r="L14" s="149"/>
      <c r="M14" s="154">
        <v>385</v>
      </c>
      <c r="N14" s="102"/>
      <c r="O14" s="102"/>
      <c r="P14" s="102"/>
      <c r="Q14" s="102"/>
      <c r="R14" s="102"/>
      <c r="S14" s="102"/>
      <c r="T14" s="102"/>
    </row>
    <row r="15" spans="1:20" s="13" customFormat="1" ht="22.5" customHeight="1">
      <c r="A15" s="147">
        <v>212</v>
      </c>
      <c r="B15" s="147">
        <v>14</v>
      </c>
      <c r="C15" s="277" t="s">
        <v>216</v>
      </c>
      <c r="D15" s="276" t="s">
        <v>2</v>
      </c>
      <c r="E15" s="42" t="s">
        <v>423</v>
      </c>
      <c r="F15" s="149">
        <v>385</v>
      </c>
      <c r="G15" s="102"/>
      <c r="H15" s="102"/>
      <c r="I15" s="102"/>
      <c r="J15" s="102"/>
      <c r="K15" s="102"/>
      <c r="L15" s="149"/>
      <c r="M15" s="154">
        <v>385</v>
      </c>
      <c r="N15" s="102"/>
      <c r="O15" s="102"/>
      <c r="P15" s="102"/>
      <c r="Q15" s="102"/>
      <c r="R15" s="102"/>
      <c r="S15" s="102"/>
      <c r="T15" s="102"/>
    </row>
    <row r="16" spans="1:20" s="13" customFormat="1" ht="22.5" customHeight="1">
      <c r="A16" s="147">
        <v>229</v>
      </c>
      <c r="B16" s="147"/>
      <c r="C16" s="147"/>
      <c r="D16" s="276" t="s">
        <v>2</v>
      </c>
      <c r="E16" s="42" t="s">
        <v>272</v>
      </c>
      <c r="F16" s="149">
        <v>23281.8</v>
      </c>
      <c r="G16" s="102"/>
      <c r="H16" s="102"/>
      <c r="I16" s="102"/>
      <c r="J16" s="102"/>
      <c r="K16" s="102"/>
      <c r="L16" s="149">
        <v>23281.8</v>
      </c>
      <c r="M16" s="102"/>
      <c r="N16" s="102"/>
      <c r="O16" s="102"/>
      <c r="P16" s="102"/>
      <c r="Q16" s="102"/>
      <c r="R16" s="102"/>
      <c r="S16" s="102"/>
      <c r="T16" s="102"/>
    </row>
    <row r="17" spans="1:20" s="13" customFormat="1" ht="22.5" customHeight="1">
      <c r="A17" s="147">
        <v>229</v>
      </c>
      <c r="B17" s="277" t="s">
        <v>250</v>
      </c>
      <c r="C17" s="147"/>
      <c r="D17" s="276" t="s">
        <v>2</v>
      </c>
      <c r="E17" s="42" t="s">
        <v>426</v>
      </c>
      <c r="F17" s="149">
        <v>23281.8</v>
      </c>
      <c r="G17" s="102"/>
      <c r="H17" s="102"/>
      <c r="I17" s="102"/>
      <c r="J17" s="102"/>
      <c r="K17" s="102"/>
      <c r="L17" s="149">
        <v>23281.8</v>
      </c>
      <c r="M17" s="102"/>
      <c r="N17" s="102"/>
      <c r="O17" s="102"/>
      <c r="P17" s="102"/>
      <c r="Q17" s="102"/>
      <c r="R17" s="102"/>
      <c r="S17" s="102"/>
      <c r="T17" s="102"/>
    </row>
    <row r="18" spans="1:20" s="13" customFormat="1" ht="22.5" customHeight="1">
      <c r="A18" s="147">
        <v>229</v>
      </c>
      <c r="B18" s="277" t="s">
        <v>250</v>
      </c>
      <c r="C18" s="277" t="s">
        <v>205</v>
      </c>
      <c r="D18" s="276" t="s">
        <v>2</v>
      </c>
      <c r="E18" s="42" t="s">
        <v>428</v>
      </c>
      <c r="F18" s="149">
        <v>23281.8</v>
      </c>
      <c r="G18" s="102"/>
      <c r="H18" s="102"/>
      <c r="I18" s="102"/>
      <c r="J18" s="102"/>
      <c r="K18" s="102"/>
      <c r="L18" s="149">
        <v>23281.8</v>
      </c>
      <c r="M18" s="102"/>
      <c r="N18" s="102"/>
      <c r="O18" s="102"/>
      <c r="P18" s="102"/>
      <c r="Q18" s="102"/>
      <c r="R18" s="102"/>
      <c r="S18" s="102"/>
      <c r="T18" s="102"/>
    </row>
    <row r="19" spans="1:6" s="13" customFormat="1" ht="15.75" customHeight="1">
      <c r="A19" s="103" t="s">
        <v>345</v>
      </c>
      <c r="B19" s="104"/>
      <c r="C19" s="104"/>
      <c r="D19" s="104"/>
      <c r="E19" s="104"/>
      <c r="F19" s="104"/>
    </row>
  </sheetData>
  <sheetProtection/>
  <mergeCells count="23">
    <mergeCell ref="S1:T1"/>
    <mergeCell ref="A2:Q2"/>
    <mergeCell ref="A3:R3"/>
    <mergeCell ref="S3:T3"/>
    <mergeCell ref="A4:C4"/>
    <mergeCell ref="A19:F19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E9" sqref="E9"/>
    </sheetView>
  </sheetViews>
  <sheetFormatPr defaultColWidth="10.00390625" defaultRowHeight="13.5" customHeight="1"/>
  <cols>
    <col min="1" max="1" width="6.375" style="0" customWidth="1"/>
    <col min="2" max="2" width="9.875" style="0" customWidth="1"/>
    <col min="3" max="3" width="52.375" style="0" customWidth="1"/>
  </cols>
  <sheetData>
    <row r="1" spans="1:3" ht="32.25" customHeight="1">
      <c r="A1" s="1"/>
      <c r="B1" s="18" t="s">
        <v>5</v>
      </c>
      <c r="C1" s="18"/>
    </row>
    <row r="2" spans="2:3" ht="24.75" customHeight="1">
      <c r="B2" s="18"/>
      <c r="C2" s="18"/>
    </row>
    <row r="3" spans="2:3" ht="30.75" customHeight="1">
      <c r="B3" s="261" t="s">
        <v>6</v>
      </c>
      <c r="C3" s="261"/>
    </row>
    <row r="4" spans="2:3" ht="32.25" customHeight="1">
      <c r="B4" s="262">
        <v>1</v>
      </c>
      <c r="C4" s="263" t="s">
        <v>7</v>
      </c>
    </row>
    <row r="5" spans="2:3" ht="32.25" customHeight="1">
      <c r="B5" s="262">
        <v>2</v>
      </c>
      <c r="C5" s="263" t="s">
        <v>8</v>
      </c>
    </row>
    <row r="6" spans="2:3" ht="32.25" customHeight="1">
      <c r="B6" s="262">
        <v>3</v>
      </c>
      <c r="C6" s="263" t="s">
        <v>9</v>
      </c>
    </row>
    <row r="7" spans="2:3" ht="32.25" customHeight="1">
      <c r="B7" s="262">
        <v>4</v>
      </c>
      <c r="C7" s="263" t="s">
        <v>10</v>
      </c>
    </row>
    <row r="8" spans="2:3" ht="32.25" customHeight="1">
      <c r="B8" s="262">
        <v>5</v>
      </c>
      <c r="C8" s="263" t="s">
        <v>11</v>
      </c>
    </row>
    <row r="9" spans="2:3" ht="32.25" customHeight="1">
      <c r="B9" s="262">
        <v>6</v>
      </c>
      <c r="C9" s="263" t="s">
        <v>12</v>
      </c>
    </row>
    <row r="10" spans="2:3" ht="32.25" customHeight="1">
      <c r="B10" s="262">
        <v>7</v>
      </c>
      <c r="C10" s="263" t="s">
        <v>13</v>
      </c>
    </row>
    <row r="11" spans="2:3" ht="32.25" customHeight="1">
      <c r="B11" s="262">
        <v>8</v>
      </c>
      <c r="C11" s="263" t="s">
        <v>14</v>
      </c>
    </row>
    <row r="12" spans="2:3" ht="32.25" customHeight="1">
      <c r="B12" s="262">
        <v>9</v>
      </c>
      <c r="C12" s="263" t="s">
        <v>15</v>
      </c>
    </row>
    <row r="13" spans="2:3" ht="32.25" customHeight="1">
      <c r="B13" s="262">
        <v>10</v>
      </c>
      <c r="C13" s="263" t="s">
        <v>16</v>
      </c>
    </row>
    <row r="14" spans="2:3" ht="32.25" customHeight="1">
      <c r="B14" s="262">
        <v>11</v>
      </c>
      <c r="C14" s="263" t="s">
        <v>17</v>
      </c>
    </row>
    <row r="15" spans="2:3" ht="32.25" customHeight="1">
      <c r="B15" s="262">
        <v>12</v>
      </c>
      <c r="C15" s="263" t="s">
        <v>18</v>
      </c>
    </row>
    <row r="16" spans="2:3" ht="32.25" customHeight="1">
      <c r="B16" s="262">
        <v>13</v>
      </c>
      <c r="C16" s="263" t="s">
        <v>19</v>
      </c>
    </row>
    <row r="17" spans="2:3" ht="32.25" customHeight="1">
      <c r="B17" s="262">
        <v>14</v>
      </c>
      <c r="C17" s="263" t="s">
        <v>20</v>
      </c>
    </row>
    <row r="18" spans="2:3" ht="32.25" customHeight="1">
      <c r="B18" s="262">
        <v>15</v>
      </c>
      <c r="C18" s="263" t="s">
        <v>21</v>
      </c>
    </row>
    <row r="19" spans="2:3" ht="32.25" customHeight="1">
      <c r="B19" s="262">
        <v>16</v>
      </c>
      <c r="C19" s="263" t="s">
        <v>22</v>
      </c>
    </row>
    <row r="20" spans="2:3" ht="32.25" customHeight="1">
      <c r="B20" s="262">
        <v>17</v>
      </c>
      <c r="C20" s="263" t="s">
        <v>23</v>
      </c>
    </row>
    <row r="21" spans="2:3" ht="32.25" customHeight="1">
      <c r="B21" s="262">
        <v>18</v>
      </c>
      <c r="C21" s="263" t="s">
        <v>24</v>
      </c>
    </row>
    <row r="22" spans="2:3" ht="32.25" customHeight="1">
      <c r="B22" s="262">
        <v>19</v>
      </c>
      <c r="C22" s="263" t="s">
        <v>25</v>
      </c>
    </row>
    <row r="23" spans="2:3" ht="32.25" customHeight="1">
      <c r="B23" s="262">
        <v>20</v>
      </c>
      <c r="C23" s="263" t="s">
        <v>26</v>
      </c>
    </row>
    <row r="24" spans="2:3" ht="32.25" customHeight="1">
      <c r="B24" s="262">
        <v>21</v>
      </c>
      <c r="C24" s="263" t="s">
        <v>27</v>
      </c>
    </row>
    <row r="25" spans="2:3" ht="32.25" customHeight="1">
      <c r="B25" s="262">
        <v>22</v>
      </c>
      <c r="C25" s="263" t="s">
        <v>28</v>
      </c>
    </row>
    <row r="26" spans="2:3" ht="32.25" customHeight="1">
      <c r="B26" s="262">
        <v>23</v>
      </c>
      <c r="C26" s="263" t="s">
        <v>29</v>
      </c>
    </row>
  </sheetData>
  <sheetProtection/>
  <mergeCells count="2">
    <mergeCell ref="B3:C3"/>
    <mergeCell ref="B1:C2"/>
  </mergeCells>
  <printOptions horizontalCentered="1"/>
  <pageMargins left="0.07777777777777778" right="0.07777777777777778" top="0.07777777777777778" bottom="0.07777777777777778" header="0" footer="0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9"/>
  <sheetViews>
    <sheetView zoomScaleSheetLayoutView="100" workbookViewId="0" topLeftCell="A1">
      <selection activeCell="P12" sqref="P12"/>
    </sheetView>
  </sheetViews>
  <sheetFormatPr defaultColWidth="10.00390625" defaultRowHeight="13.5" customHeight="1"/>
  <cols>
    <col min="1" max="1" width="3.75390625" style="0" customWidth="1"/>
    <col min="2" max="3" width="3.875" style="0" customWidth="1"/>
    <col min="4" max="4" width="8.625" style="0" customWidth="1"/>
    <col min="5" max="5" width="44.25390625" style="0" customWidth="1"/>
    <col min="6" max="6" width="11.625" style="0" customWidth="1"/>
    <col min="7" max="7" width="8.625" style="0" customWidth="1"/>
    <col min="8" max="10" width="7.125" style="0" customWidth="1"/>
    <col min="11" max="11" width="10.375" style="0" customWidth="1"/>
    <col min="12" max="15" width="7.125" style="0" customWidth="1"/>
    <col min="16" max="16" width="9.875" style="0" customWidth="1"/>
    <col min="17" max="17" width="7.125" style="0" customWidth="1"/>
    <col min="18" max="18" width="9.625" style="0" customWidth="1"/>
    <col min="19" max="20" width="7.125" style="0" customWidth="1"/>
    <col min="21" max="21" width="9.75390625" style="0" customWidth="1"/>
  </cols>
  <sheetData>
    <row r="1" spans="1:20" ht="15.75" customHeight="1">
      <c r="A1" s="1"/>
      <c r="S1" s="36" t="s">
        <v>431</v>
      </c>
      <c r="T1" s="118"/>
    </row>
    <row r="2" spans="1:20" ht="47.25" customHeight="1">
      <c r="A2" s="95" t="s">
        <v>24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s="13" customFormat="1" ht="21" customHeight="1">
      <c r="A3" s="96" t="s">
        <v>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8" t="s">
        <v>32</v>
      </c>
      <c r="T3" s="38"/>
    </row>
    <row r="4" spans="1:20" s="133" customFormat="1" ht="29.25" customHeight="1">
      <c r="A4" s="135" t="s">
        <v>158</v>
      </c>
      <c r="B4" s="136"/>
      <c r="C4" s="136"/>
      <c r="D4" s="135" t="s">
        <v>256</v>
      </c>
      <c r="E4" s="135" t="s">
        <v>257</v>
      </c>
      <c r="F4" s="135" t="s">
        <v>274</v>
      </c>
      <c r="G4" s="135" t="s">
        <v>161</v>
      </c>
      <c r="H4" s="136"/>
      <c r="I4" s="136"/>
      <c r="J4" s="136"/>
      <c r="K4" s="135" t="s">
        <v>162</v>
      </c>
      <c r="L4" s="136"/>
      <c r="M4" s="136"/>
      <c r="N4" s="136"/>
      <c r="O4" s="136"/>
      <c r="P4" s="136"/>
      <c r="Q4" s="136"/>
      <c r="R4" s="136"/>
      <c r="S4" s="136"/>
      <c r="T4" s="136"/>
    </row>
    <row r="5" spans="1:20" s="133" customFormat="1" ht="69.75" customHeight="1">
      <c r="A5" s="135" t="s">
        <v>166</v>
      </c>
      <c r="B5" s="135" t="s">
        <v>167</v>
      </c>
      <c r="C5" s="135" t="s">
        <v>168</v>
      </c>
      <c r="D5" s="136"/>
      <c r="E5" s="136"/>
      <c r="F5" s="136"/>
      <c r="G5" s="135" t="s">
        <v>136</v>
      </c>
      <c r="H5" s="135" t="s">
        <v>275</v>
      </c>
      <c r="I5" s="135" t="s">
        <v>276</v>
      </c>
      <c r="J5" s="135" t="s">
        <v>267</v>
      </c>
      <c r="K5" s="135" t="s">
        <v>136</v>
      </c>
      <c r="L5" s="135" t="s">
        <v>278</v>
      </c>
      <c r="M5" s="135" t="s">
        <v>279</v>
      </c>
      <c r="N5" s="135" t="s">
        <v>269</v>
      </c>
      <c r="O5" s="135" t="s">
        <v>280</v>
      </c>
      <c r="P5" s="135" t="s">
        <v>281</v>
      </c>
      <c r="Q5" s="135" t="s">
        <v>282</v>
      </c>
      <c r="R5" s="135" t="s">
        <v>265</v>
      </c>
      <c r="S5" s="135" t="s">
        <v>268</v>
      </c>
      <c r="T5" s="135" t="s">
        <v>272</v>
      </c>
    </row>
    <row r="6" spans="1:20" s="133" customFormat="1" ht="19.5" customHeight="1">
      <c r="A6" s="137"/>
      <c r="B6" s="137"/>
      <c r="C6" s="137"/>
      <c r="D6" s="138"/>
      <c r="E6" s="139" t="s">
        <v>136</v>
      </c>
      <c r="F6" s="140">
        <f>F9+F16</f>
        <v>47000.7</v>
      </c>
      <c r="G6" s="141"/>
      <c r="H6" s="141"/>
      <c r="I6" s="141"/>
      <c r="J6" s="141"/>
      <c r="K6" s="141">
        <f>SUM(L6:T6)</f>
        <v>47000.7</v>
      </c>
      <c r="L6" s="141">
        <f>L13</f>
        <v>105</v>
      </c>
      <c r="M6" s="141"/>
      <c r="N6" s="141"/>
      <c r="O6" s="141"/>
      <c r="P6" s="141">
        <f>P10+P16</f>
        <v>27727.100000000002</v>
      </c>
      <c r="Q6" s="141"/>
      <c r="R6" s="141">
        <f>R10+R14</f>
        <v>19168.6</v>
      </c>
      <c r="S6" s="141"/>
      <c r="T6" s="141"/>
    </row>
    <row r="7" spans="1:20" s="133" customFormat="1" ht="19.5" customHeight="1">
      <c r="A7" s="137"/>
      <c r="B7" s="137"/>
      <c r="C7" s="137"/>
      <c r="D7" s="278" t="s">
        <v>154</v>
      </c>
      <c r="E7" s="139" t="s">
        <v>4</v>
      </c>
      <c r="F7" s="140">
        <v>47000.7</v>
      </c>
      <c r="G7" s="141"/>
      <c r="H7" s="141"/>
      <c r="I7" s="141"/>
      <c r="J7" s="141"/>
      <c r="K7" s="141">
        <f aca="true" t="shared" si="0" ref="K7:K18">SUM(L7:T7)</f>
        <v>0</v>
      </c>
      <c r="L7" s="141"/>
      <c r="M7" s="141"/>
      <c r="N7" s="141"/>
      <c r="O7" s="141"/>
      <c r="P7" s="141"/>
      <c r="Q7" s="141"/>
      <c r="R7" s="141"/>
      <c r="S7" s="141"/>
      <c r="T7" s="141"/>
    </row>
    <row r="8" spans="1:20" s="133" customFormat="1" ht="19.5" customHeight="1">
      <c r="A8" s="137"/>
      <c r="B8" s="137"/>
      <c r="C8" s="137"/>
      <c r="D8" s="278" t="s">
        <v>430</v>
      </c>
      <c r="E8" s="139" t="s">
        <v>4</v>
      </c>
      <c r="F8" s="140">
        <v>47000.7</v>
      </c>
      <c r="G8" s="141"/>
      <c r="H8" s="141"/>
      <c r="I8" s="141"/>
      <c r="J8" s="141"/>
      <c r="K8" s="141">
        <f t="shared" si="0"/>
        <v>0</v>
      </c>
      <c r="L8" s="141"/>
      <c r="M8" s="141"/>
      <c r="N8" s="141"/>
      <c r="O8" s="141"/>
      <c r="P8" s="141"/>
      <c r="Q8" s="141"/>
      <c r="R8" s="141"/>
      <c r="S8" s="141"/>
      <c r="T8" s="141"/>
    </row>
    <row r="9" spans="1:21" s="134" customFormat="1" ht="19.5" customHeight="1">
      <c r="A9" s="143">
        <v>212</v>
      </c>
      <c r="B9" s="143"/>
      <c r="C9" s="143"/>
      <c r="D9" s="279" t="s">
        <v>2</v>
      </c>
      <c r="E9" s="145" t="s">
        <v>411</v>
      </c>
      <c r="F9" s="146">
        <f>F10+F14</f>
        <v>23718.899999999998</v>
      </c>
      <c r="G9" s="146"/>
      <c r="H9" s="146"/>
      <c r="I9" s="146"/>
      <c r="J9" s="146"/>
      <c r="K9" s="146">
        <f t="shared" si="0"/>
        <v>0</v>
      </c>
      <c r="L9" s="146"/>
      <c r="M9" s="146"/>
      <c r="N9" s="146"/>
      <c r="O9" s="146"/>
      <c r="P9" s="146"/>
      <c r="Q9" s="146"/>
      <c r="R9" s="146"/>
      <c r="S9" s="146"/>
      <c r="T9" s="146"/>
      <c r="U9" s="133"/>
    </row>
    <row r="10" spans="1:21" s="134" customFormat="1" ht="19.5" customHeight="1">
      <c r="A10" s="147">
        <v>212</v>
      </c>
      <c r="B10" s="277" t="s">
        <v>176</v>
      </c>
      <c r="C10" s="147"/>
      <c r="D10" s="279" t="s">
        <v>2</v>
      </c>
      <c r="E10" s="145" t="s">
        <v>413</v>
      </c>
      <c r="F10" s="149">
        <f>F11+F12+F13</f>
        <v>23333.899999999998</v>
      </c>
      <c r="G10" s="146"/>
      <c r="H10" s="149"/>
      <c r="I10" s="149"/>
      <c r="J10" s="149"/>
      <c r="K10" s="146">
        <f t="shared" si="0"/>
        <v>23228.9</v>
      </c>
      <c r="L10" s="149"/>
      <c r="M10" s="149"/>
      <c r="N10" s="149"/>
      <c r="O10" s="149"/>
      <c r="P10" s="149">
        <f>P11+P12+P13</f>
        <v>4445.300000000003</v>
      </c>
      <c r="Q10" s="149"/>
      <c r="R10" s="149">
        <f>R11+R12+R13</f>
        <v>18783.6</v>
      </c>
      <c r="S10" s="149"/>
      <c r="T10" s="149"/>
      <c r="U10" s="133"/>
    </row>
    <row r="11" spans="1:21" s="134" customFormat="1" ht="19.5" customHeight="1">
      <c r="A11" s="147">
        <v>212</v>
      </c>
      <c r="B11" s="277" t="s">
        <v>176</v>
      </c>
      <c r="C11" s="277" t="s">
        <v>205</v>
      </c>
      <c r="D11" s="279" t="s">
        <v>2</v>
      </c>
      <c r="E11" s="145" t="s">
        <v>415</v>
      </c>
      <c r="F11" s="149">
        <v>15</v>
      </c>
      <c r="G11" s="146"/>
      <c r="H11" s="149"/>
      <c r="I11" s="149"/>
      <c r="J11" s="149"/>
      <c r="K11" s="146">
        <f t="shared" si="0"/>
        <v>15</v>
      </c>
      <c r="L11" s="149"/>
      <c r="M11" s="149"/>
      <c r="N11" s="149"/>
      <c r="O11" s="149"/>
      <c r="P11" s="149">
        <v>15</v>
      </c>
      <c r="Q11" s="149"/>
      <c r="R11" s="149"/>
      <c r="S11" s="149"/>
      <c r="T11" s="149"/>
      <c r="U11" s="133"/>
    </row>
    <row r="12" spans="1:21" s="134" customFormat="1" ht="19.5" customHeight="1">
      <c r="A12" s="147">
        <v>212</v>
      </c>
      <c r="B12" s="277" t="s">
        <v>176</v>
      </c>
      <c r="C12" s="277" t="s">
        <v>208</v>
      </c>
      <c r="D12" s="279" t="s">
        <v>2</v>
      </c>
      <c r="E12" s="145" t="s">
        <v>417</v>
      </c>
      <c r="F12" s="149">
        <f>550+105</f>
        <v>655</v>
      </c>
      <c r="G12" s="146"/>
      <c r="H12" s="149"/>
      <c r="I12" s="149"/>
      <c r="J12" s="149"/>
      <c r="K12" s="146">
        <f t="shared" si="0"/>
        <v>655</v>
      </c>
      <c r="L12" s="149"/>
      <c r="M12" s="149"/>
      <c r="N12" s="149"/>
      <c r="O12" s="149"/>
      <c r="P12" s="149">
        <v>655</v>
      </c>
      <c r="Q12" s="149"/>
      <c r="R12" s="149"/>
      <c r="S12" s="149"/>
      <c r="T12" s="149"/>
      <c r="U12" s="133"/>
    </row>
    <row r="13" spans="1:21" s="134" customFormat="1" ht="19.5" customHeight="1">
      <c r="A13" s="147">
        <v>212</v>
      </c>
      <c r="B13" s="277" t="s">
        <v>176</v>
      </c>
      <c r="C13" s="277" t="s">
        <v>194</v>
      </c>
      <c r="D13" s="279" t="s">
        <v>2</v>
      </c>
      <c r="E13" s="145" t="s">
        <v>419</v>
      </c>
      <c r="F13" s="149">
        <v>22663.9</v>
      </c>
      <c r="G13" s="146"/>
      <c r="H13" s="149"/>
      <c r="I13" s="149"/>
      <c r="J13" s="149"/>
      <c r="K13" s="146">
        <f t="shared" si="0"/>
        <v>22663.9</v>
      </c>
      <c r="L13" s="149">
        <v>105</v>
      </c>
      <c r="M13" s="149"/>
      <c r="N13" s="149"/>
      <c r="O13" s="149"/>
      <c r="P13" s="149">
        <v>3775.300000000003</v>
      </c>
      <c r="Q13" s="149"/>
      <c r="R13" s="149">
        <f>'21专项清单'!C22</f>
        <v>18783.6</v>
      </c>
      <c r="S13" s="149"/>
      <c r="T13" s="149"/>
      <c r="U13" s="133"/>
    </row>
    <row r="14" spans="1:21" s="134" customFormat="1" ht="19.5" customHeight="1">
      <c r="A14" s="147">
        <v>212</v>
      </c>
      <c r="B14" s="147">
        <v>14</v>
      </c>
      <c r="C14" s="147"/>
      <c r="D14" s="279" t="s">
        <v>2</v>
      </c>
      <c r="E14" s="145" t="s">
        <v>421</v>
      </c>
      <c r="F14" s="149">
        <v>385</v>
      </c>
      <c r="G14" s="146"/>
      <c r="H14" s="149"/>
      <c r="I14" s="149"/>
      <c r="J14" s="149"/>
      <c r="K14" s="146">
        <f t="shared" si="0"/>
        <v>385</v>
      </c>
      <c r="L14" s="149"/>
      <c r="M14" s="149"/>
      <c r="N14" s="149"/>
      <c r="O14" s="149"/>
      <c r="P14" s="149"/>
      <c r="Q14" s="149"/>
      <c r="R14" s="149">
        <v>385</v>
      </c>
      <c r="S14" s="149"/>
      <c r="T14" s="149"/>
      <c r="U14" s="133"/>
    </row>
    <row r="15" spans="1:21" s="134" customFormat="1" ht="19.5" customHeight="1">
      <c r="A15" s="147">
        <v>212</v>
      </c>
      <c r="B15" s="147">
        <v>14</v>
      </c>
      <c r="C15" s="277" t="s">
        <v>216</v>
      </c>
      <c r="D15" s="279" t="s">
        <v>2</v>
      </c>
      <c r="E15" s="145" t="s">
        <v>423</v>
      </c>
      <c r="F15" s="149">
        <v>385</v>
      </c>
      <c r="G15" s="146"/>
      <c r="H15" s="149"/>
      <c r="I15" s="149"/>
      <c r="J15" s="149"/>
      <c r="K15" s="146">
        <f t="shared" si="0"/>
        <v>385</v>
      </c>
      <c r="L15" s="149"/>
      <c r="M15" s="149"/>
      <c r="N15" s="149"/>
      <c r="O15" s="149"/>
      <c r="P15" s="149"/>
      <c r="Q15" s="149"/>
      <c r="R15" s="149">
        <v>385</v>
      </c>
      <c r="S15" s="149"/>
      <c r="T15" s="149"/>
      <c r="U15" s="133"/>
    </row>
    <row r="16" spans="1:21" s="134" customFormat="1" ht="19.5" customHeight="1">
      <c r="A16" s="147">
        <v>229</v>
      </c>
      <c r="B16" s="147"/>
      <c r="C16" s="147"/>
      <c r="D16" s="279" t="s">
        <v>2</v>
      </c>
      <c r="E16" s="145" t="s">
        <v>272</v>
      </c>
      <c r="F16" s="149">
        <v>23281.8</v>
      </c>
      <c r="G16" s="146"/>
      <c r="H16" s="149"/>
      <c r="I16" s="149"/>
      <c r="J16" s="149"/>
      <c r="K16" s="146">
        <f t="shared" si="0"/>
        <v>23281.8</v>
      </c>
      <c r="L16" s="149"/>
      <c r="M16" s="149"/>
      <c r="N16" s="149"/>
      <c r="O16" s="149"/>
      <c r="P16" s="149">
        <v>23281.8</v>
      </c>
      <c r="Q16" s="149"/>
      <c r="R16" s="149"/>
      <c r="S16" s="149"/>
      <c r="T16" s="149"/>
      <c r="U16" s="133"/>
    </row>
    <row r="17" spans="1:21" s="134" customFormat="1" ht="19.5" customHeight="1">
      <c r="A17" s="147">
        <v>229</v>
      </c>
      <c r="B17" s="277" t="s">
        <v>250</v>
      </c>
      <c r="C17" s="147"/>
      <c r="D17" s="279" t="s">
        <v>2</v>
      </c>
      <c r="E17" s="145" t="s">
        <v>426</v>
      </c>
      <c r="F17" s="149">
        <v>23281.8</v>
      </c>
      <c r="G17" s="146"/>
      <c r="H17" s="149"/>
      <c r="I17" s="149"/>
      <c r="J17" s="149"/>
      <c r="K17" s="146">
        <f t="shared" si="0"/>
        <v>23281.8</v>
      </c>
      <c r="L17" s="149"/>
      <c r="M17" s="149"/>
      <c r="N17" s="149"/>
      <c r="O17" s="149"/>
      <c r="P17" s="149">
        <v>23281.8</v>
      </c>
      <c r="Q17" s="149"/>
      <c r="R17" s="149"/>
      <c r="S17" s="149"/>
      <c r="T17" s="149"/>
      <c r="U17" s="133"/>
    </row>
    <row r="18" spans="1:21" s="134" customFormat="1" ht="19.5" customHeight="1">
      <c r="A18" s="147">
        <v>229</v>
      </c>
      <c r="B18" s="277" t="s">
        <v>250</v>
      </c>
      <c r="C18" s="277" t="s">
        <v>205</v>
      </c>
      <c r="D18" s="279" t="s">
        <v>2</v>
      </c>
      <c r="E18" s="145" t="s">
        <v>428</v>
      </c>
      <c r="F18" s="149">
        <v>23281.8</v>
      </c>
      <c r="G18" s="146"/>
      <c r="H18" s="149"/>
      <c r="I18" s="149"/>
      <c r="J18" s="149"/>
      <c r="K18" s="146">
        <f t="shared" si="0"/>
        <v>23281.8</v>
      </c>
      <c r="L18" s="149"/>
      <c r="M18" s="149"/>
      <c r="N18" s="149"/>
      <c r="O18" s="149"/>
      <c r="P18" s="149">
        <v>23281.8</v>
      </c>
      <c r="Q18" s="149"/>
      <c r="R18" s="149"/>
      <c r="S18" s="149"/>
      <c r="T18" s="149"/>
      <c r="U18" s="133"/>
    </row>
    <row r="19" spans="1:7" s="133" customFormat="1" ht="15.75" customHeight="1">
      <c r="A19" s="115" t="s">
        <v>345</v>
      </c>
      <c r="B19" s="116"/>
      <c r="C19" s="116"/>
      <c r="D19" s="116"/>
      <c r="E19" s="116"/>
      <c r="F19" s="116"/>
      <c r="G19" s="116"/>
    </row>
    <row r="20" s="13" customFormat="1" ht="13.5" customHeight="1"/>
  </sheetData>
  <sheetProtection/>
  <mergeCells count="11">
    <mergeCell ref="S1:T1"/>
    <mergeCell ref="A2:T2"/>
    <mergeCell ref="A3:R3"/>
    <mergeCell ref="S3:T3"/>
    <mergeCell ref="A4:C4"/>
    <mergeCell ref="G4:J4"/>
    <mergeCell ref="K4:T4"/>
    <mergeCell ref="A19:G19"/>
    <mergeCell ref="D4:D5"/>
    <mergeCell ref="E4:E5"/>
    <mergeCell ref="F4:F5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B10" sqref="B10"/>
    </sheetView>
  </sheetViews>
  <sheetFormatPr defaultColWidth="10.00390625" defaultRowHeight="13.5" customHeight="1"/>
  <cols>
    <col min="1" max="1" width="7.125" style="0" customWidth="1"/>
    <col min="2" max="2" width="25.375" style="0" customWidth="1"/>
    <col min="3" max="3" width="9.00390625" style="15" customWidth="1"/>
    <col min="4" max="4" width="12.75390625" style="0" customWidth="1"/>
    <col min="5" max="5" width="16.375" style="0" customWidth="1"/>
    <col min="6" max="6" width="11.875" style="0" customWidth="1"/>
    <col min="7" max="7" width="15.375" style="0" customWidth="1"/>
    <col min="8" max="8" width="9.75390625" style="0" customWidth="1"/>
  </cols>
  <sheetData>
    <row r="1" spans="1:8" ht="15.75" customHeight="1">
      <c r="A1" s="1"/>
      <c r="G1" s="122" t="s">
        <v>432</v>
      </c>
      <c r="H1" s="123"/>
    </row>
    <row r="2" spans="1:8" ht="38.25" customHeight="1">
      <c r="A2" s="95" t="s">
        <v>25</v>
      </c>
      <c r="B2" s="95"/>
      <c r="C2" s="124"/>
      <c r="D2" s="95"/>
      <c r="E2" s="95"/>
      <c r="F2" s="95"/>
      <c r="G2" s="95"/>
      <c r="H2" s="95"/>
    </row>
    <row r="3" spans="1:8" s="13" customFormat="1" ht="24" customHeight="1">
      <c r="A3" s="125" t="s">
        <v>31</v>
      </c>
      <c r="B3" s="126"/>
      <c r="C3" s="126"/>
      <c r="D3" s="127"/>
      <c r="E3" s="127"/>
      <c r="F3" s="127"/>
      <c r="G3" s="128" t="s">
        <v>32</v>
      </c>
      <c r="H3" s="129"/>
    </row>
    <row r="4" spans="1:8" s="13" customFormat="1" ht="25.5" customHeight="1">
      <c r="A4" s="23" t="s">
        <v>159</v>
      </c>
      <c r="B4" s="23" t="s">
        <v>160</v>
      </c>
      <c r="C4" s="26" t="s">
        <v>136</v>
      </c>
      <c r="D4" s="23" t="s">
        <v>433</v>
      </c>
      <c r="E4" s="24"/>
      <c r="F4" s="24"/>
      <c r="G4" s="24"/>
      <c r="H4" s="23" t="s">
        <v>162</v>
      </c>
    </row>
    <row r="5" spans="1:8" s="13" customFormat="1" ht="23.25" customHeight="1">
      <c r="A5" s="24"/>
      <c r="B5" s="24"/>
      <c r="C5" s="25"/>
      <c r="D5" s="23" t="s">
        <v>138</v>
      </c>
      <c r="E5" s="23" t="s">
        <v>296</v>
      </c>
      <c r="F5" s="24"/>
      <c r="G5" s="23" t="s">
        <v>297</v>
      </c>
      <c r="H5" s="24"/>
    </row>
    <row r="6" spans="1:8" s="13" customFormat="1" ht="31.5" customHeight="1">
      <c r="A6" s="24"/>
      <c r="B6" s="24"/>
      <c r="C6" s="25"/>
      <c r="D6" s="24"/>
      <c r="E6" s="23" t="s">
        <v>275</v>
      </c>
      <c r="F6" s="23" t="s">
        <v>267</v>
      </c>
      <c r="G6" s="24"/>
      <c r="H6" s="24"/>
    </row>
    <row r="7" spans="1:8" s="13" customFormat="1" ht="22.5" customHeight="1">
      <c r="A7" s="28"/>
      <c r="B7" s="23" t="s">
        <v>136</v>
      </c>
      <c r="C7" s="107">
        <v>930</v>
      </c>
      <c r="D7" s="99"/>
      <c r="E7" s="99"/>
      <c r="F7" s="99"/>
      <c r="G7" s="99"/>
      <c r="H7" s="102">
        <v>930</v>
      </c>
    </row>
    <row r="8" spans="1:8" s="121" customFormat="1" ht="22.5" customHeight="1">
      <c r="A8" s="42" t="s">
        <v>434</v>
      </c>
      <c r="B8" s="42" t="s">
        <v>435</v>
      </c>
      <c r="C8" s="130">
        <v>930</v>
      </c>
      <c r="D8" s="131"/>
      <c r="E8" s="131"/>
      <c r="F8" s="131"/>
      <c r="G8" s="131"/>
      <c r="H8" s="131">
        <v>930</v>
      </c>
    </row>
    <row r="9" spans="1:8" s="121" customFormat="1" ht="22.5" customHeight="1">
      <c r="A9" s="42" t="s">
        <v>436</v>
      </c>
      <c r="B9" s="42" t="s">
        <v>437</v>
      </c>
      <c r="C9" s="130">
        <v>930</v>
      </c>
      <c r="D9" s="131"/>
      <c r="E9" s="131"/>
      <c r="F9" s="131"/>
      <c r="G9" s="131"/>
      <c r="H9" s="131">
        <v>930</v>
      </c>
    </row>
    <row r="10" spans="1:8" s="13" customFormat="1" ht="22.5" customHeight="1">
      <c r="A10" s="132">
        <v>2239999</v>
      </c>
      <c r="B10" s="42" t="s">
        <v>245</v>
      </c>
      <c r="C10" s="130">
        <v>930</v>
      </c>
      <c r="D10" s="102"/>
      <c r="E10" s="102"/>
      <c r="F10" s="102"/>
      <c r="G10" s="102"/>
      <c r="H10" s="131">
        <v>930</v>
      </c>
    </row>
  </sheetData>
  <sheetProtection/>
  <mergeCells count="12">
    <mergeCell ref="G1:H1"/>
    <mergeCell ref="A2:H2"/>
    <mergeCell ref="A3:C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">
      <selection activeCell="B20" sqref="B20"/>
    </sheetView>
  </sheetViews>
  <sheetFormatPr defaultColWidth="10.00390625" defaultRowHeight="13.5" customHeight="1"/>
  <cols>
    <col min="1" max="1" width="8.25390625" style="0" customWidth="1"/>
    <col min="2" max="2" width="31.125" style="0" customWidth="1"/>
    <col min="3" max="3" width="10.375" style="15" customWidth="1"/>
    <col min="4" max="5" width="7.875" style="0" customWidth="1"/>
    <col min="6" max="6" width="7.125" style="0" customWidth="1"/>
    <col min="7" max="7" width="5.375" style="0" customWidth="1"/>
    <col min="8" max="9" width="7.125" style="0" customWidth="1"/>
    <col min="10" max="10" width="9.50390625" style="0" customWidth="1"/>
    <col min="11" max="11" width="7.375" style="0" customWidth="1"/>
    <col min="12" max="12" width="7.125" style="0" customWidth="1"/>
    <col min="13" max="13" width="12.75390625" style="0" customWidth="1"/>
    <col min="14" max="14" width="7.125" style="0" customWidth="1"/>
    <col min="15" max="15" width="9.75390625" style="0" customWidth="1"/>
  </cols>
  <sheetData>
    <row r="1" spans="1:14" ht="15.75" customHeight="1">
      <c r="A1" s="1"/>
      <c r="M1" s="36" t="s">
        <v>438</v>
      </c>
      <c r="N1" s="118"/>
    </row>
    <row r="2" spans="1:14" ht="27.75" customHeight="1">
      <c r="A2" s="105" t="s">
        <v>27</v>
      </c>
      <c r="B2" s="2"/>
      <c r="C2" s="106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3" customFormat="1" ht="18" customHeight="1">
      <c r="A3" s="96" t="s">
        <v>31</v>
      </c>
      <c r="B3" s="97"/>
      <c r="C3" s="22"/>
      <c r="D3" s="97"/>
      <c r="E3" s="97"/>
      <c r="F3" s="97"/>
      <c r="G3" s="97"/>
      <c r="H3" s="97"/>
      <c r="I3" s="97"/>
      <c r="J3" s="97"/>
      <c r="K3" s="97"/>
      <c r="L3" s="97"/>
      <c r="M3" s="98" t="s">
        <v>32</v>
      </c>
      <c r="N3" s="38"/>
    </row>
    <row r="4" spans="1:14" s="13" customFormat="1" ht="19.5" customHeight="1">
      <c r="A4" s="23" t="s">
        <v>256</v>
      </c>
      <c r="B4" s="23" t="s">
        <v>439</v>
      </c>
      <c r="C4" s="26" t="s">
        <v>440</v>
      </c>
      <c r="D4" s="24"/>
      <c r="E4" s="24"/>
      <c r="F4" s="24"/>
      <c r="G4" s="24"/>
      <c r="H4" s="24"/>
      <c r="I4" s="24"/>
      <c r="J4" s="24"/>
      <c r="K4" s="24"/>
      <c r="L4" s="24"/>
      <c r="M4" s="23" t="s">
        <v>441</v>
      </c>
      <c r="N4" s="24"/>
    </row>
    <row r="5" spans="1:14" s="13" customFormat="1" ht="19.5" customHeight="1">
      <c r="A5" s="24"/>
      <c r="B5" s="24"/>
      <c r="C5" s="26" t="s">
        <v>361</v>
      </c>
      <c r="D5" s="23" t="s">
        <v>139</v>
      </c>
      <c r="E5" s="24"/>
      <c r="F5" s="24"/>
      <c r="G5" s="24"/>
      <c r="H5" s="24"/>
      <c r="I5" s="24"/>
      <c r="J5" s="23" t="s">
        <v>442</v>
      </c>
      <c r="K5" s="23" t="s">
        <v>141</v>
      </c>
      <c r="L5" s="23" t="s">
        <v>142</v>
      </c>
      <c r="M5" s="23" t="s">
        <v>443</v>
      </c>
      <c r="N5" s="23" t="s">
        <v>444</v>
      </c>
    </row>
    <row r="6" spans="1:14" s="13" customFormat="1" ht="67.5" customHeight="1">
      <c r="A6" s="24"/>
      <c r="B6" s="24"/>
      <c r="C6" s="25"/>
      <c r="D6" s="23" t="s">
        <v>445</v>
      </c>
      <c r="E6" s="23" t="s">
        <v>446</v>
      </c>
      <c r="F6" s="23" t="s">
        <v>447</v>
      </c>
      <c r="G6" s="23" t="s">
        <v>448</v>
      </c>
      <c r="H6" s="23" t="s">
        <v>449</v>
      </c>
      <c r="I6" s="23" t="s">
        <v>450</v>
      </c>
      <c r="J6" s="24"/>
      <c r="K6" s="24"/>
      <c r="L6" s="24"/>
      <c r="M6" s="24"/>
      <c r="N6" s="24"/>
    </row>
    <row r="7" spans="1:14" s="13" customFormat="1" ht="18" customHeight="1">
      <c r="A7" s="28"/>
      <c r="B7" s="23" t="s">
        <v>136</v>
      </c>
      <c r="C7" s="107">
        <f>C8</f>
        <v>48551.100000000006</v>
      </c>
      <c r="D7" s="107">
        <f aca="true" t="shared" si="0" ref="D7:N7">D8</f>
        <v>620.4</v>
      </c>
      <c r="E7" s="107">
        <f t="shared" si="0"/>
        <v>620.4</v>
      </c>
      <c r="F7" s="107"/>
      <c r="G7" s="107"/>
      <c r="H7" s="107"/>
      <c r="I7" s="107"/>
      <c r="J7" s="107">
        <f t="shared" si="0"/>
        <v>47000.7</v>
      </c>
      <c r="K7" s="107">
        <f t="shared" si="0"/>
        <v>930</v>
      </c>
      <c r="L7" s="107">
        <f t="shared" si="0"/>
        <v>0</v>
      </c>
      <c r="M7" s="107">
        <f t="shared" si="0"/>
        <v>48551.100000000006</v>
      </c>
      <c r="N7" s="107">
        <f t="shared" si="0"/>
        <v>0</v>
      </c>
    </row>
    <row r="8" spans="1:14" s="13" customFormat="1" ht="18" customHeight="1">
      <c r="A8" s="108" t="s">
        <v>154</v>
      </c>
      <c r="B8" s="108" t="s">
        <v>4</v>
      </c>
      <c r="C8" s="107">
        <f>SUM(C9:C24)</f>
        <v>48551.100000000006</v>
      </c>
      <c r="D8" s="107">
        <f aca="true" t="shared" si="1" ref="D8:N8">SUM(D9:D24)</f>
        <v>620.4</v>
      </c>
      <c r="E8" s="107">
        <f t="shared" si="1"/>
        <v>620.4</v>
      </c>
      <c r="F8" s="107"/>
      <c r="G8" s="107"/>
      <c r="H8" s="107"/>
      <c r="I8" s="107"/>
      <c r="J8" s="107">
        <f t="shared" si="1"/>
        <v>47000.7</v>
      </c>
      <c r="K8" s="107">
        <f t="shared" si="1"/>
        <v>930</v>
      </c>
      <c r="L8" s="107">
        <f t="shared" si="1"/>
        <v>0</v>
      </c>
      <c r="M8" s="107">
        <f t="shared" si="1"/>
        <v>48551.100000000006</v>
      </c>
      <c r="N8" s="107">
        <f t="shared" si="1"/>
        <v>0</v>
      </c>
    </row>
    <row r="9" spans="1:14" s="13" customFormat="1" ht="18" customHeight="1">
      <c r="A9" s="109">
        <v>430001</v>
      </c>
      <c r="B9" s="42" t="s">
        <v>451</v>
      </c>
      <c r="C9" s="110">
        <v>60</v>
      </c>
      <c r="D9" s="111">
        <v>60</v>
      </c>
      <c r="E9" s="111">
        <v>60</v>
      </c>
      <c r="F9" s="111"/>
      <c r="G9" s="111"/>
      <c r="H9" s="111"/>
      <c r="I9" s="111"/>
      <c r="J9" s="111"/>
      <c r="K9" s="111"/>
      <c r="L9" s="111"/>
      <c r="M9" s="112">
        <v>60</v>
      </c>
      <c r="N9" s="119"/>
    </row>
    <row r="10" spans="1:14" s="13" customFormat="1" ht="18" customHeight="1">
      <c r="A10" s="109">
        <v>430001</v>
      </c>
      <c r="B10" s="42" t="s">
        <v>452</v>
      </c>
      <c r="C10" s="110">
        <v>70</v>
      </c>
      <c r="D10" s="111">
        <v>70</v>
      </c>
      <c r="E10" s="111">
        <v>70</v>
      </c>
      <c r="F10" s="111"/>
      <c r="G10" s="111"/>
      <c r="H10" s="111"/>
      <c r="I10" s="111"/>
      <c r="J10" s="111"/>
      <c r="K10" s="111"/>
      <c r="L10" s="111"/>
      <c r="M10" s="112">
        <v>70</v>
      </c>
      <c r="N10" s="119"/>
    </row>
    <row r="11" spans="1:14" s="13" customFormat="1" ht="18" customHeight="1">
      <c r="A11" s="109">
        <v>430001</v>
      </c>
      <c r="B11" s="42" t="s">
        <v>453</v>
      </c>
      <c r="C11" s="110">
        <v>5.4</v>
      </c>
      <c r="D11" s="111">
        <v>5.4</v>
      </c>
      <c r="E11" s="111">
        <v>5.4</v>
      </c>
      <c r="F11" s="111"/>
      <c r="G11" s="111"/>
      <c r="H11" s="111"/>
      <c r="I11" s="111"/>
      <c r="J11" s="111"/>
      <c r="K11" s="111"/>
      <c r="L11" s="111"/>
      <c r="M11" s="112">
        <v>5.4</v>
      </c>
      <c r="N11" s="119"/>
    </row>
    <row r="12" spans="1:14" s="13" customFormat="1" ht="18" customHeight="1">
      <c r="A12" s="109">
        <v>430001</v>
      </c>
      <c r="B12" s="42" t="s">
        <v>454</v>
      </c>
      <c r="C12" s="110">
        <v>50</v>
      </c>
      <c r="D12" s="111">
        <v>50</v>
      </c>
      <c r="E12" s="111">
        <v>50</v>
      </c>
      <c r="F12" s="111"/>
      <c r="G12" s="111"/>
      <c r="H12" s="111"/>
      <c r="I12" s="111"/>
      <c r="J12" s="111"/>
      <c r="K12" s="111"/>
      <c r="L12" s="111"/>
      <c r="M12" s="112">
        <v>50</v>
      </c>
      <c r="N12" s="119"/>
    </row>
    <row r="13" spans="1:14" s="13" customFormat="1" ht="18" customHeight="1">
      <c r="A13" s="109">
        <v>430001</v>
      </c>
      <c r="B13" s="42" t="s">
        <v>455</v>
      </c>
      <c r="C13" s="112">
        <v>145</v>
      </c>
      <c r="D13" s="113">
        <v>145</v>
      </c>
      <c r="E13" s="113">
        <v>145</v>
      </c>
      <c r="F13" s="113"/>
      <c r="G13" s="113"/>
      <c r="H13" s="113"/>
      <c r="I13" s="113"/>
      <c r="J13" s="113"/>
      <c r="K13" s="113"/>
      <c r="L13" s="113"/>
      <c r="M13" s="112">
        <v>145</v>
      </c>
      <c r="N13" s="120"/>
    </row>
    <row r="14" spans="1:14" s="13" customFormat="1" ht="18" customHeight="1">
      <c r="A14" s="109">
        <v>430001</v>
      </c>
      <c r="B14" s="42" t="s">
        <v>456</v>
      </c>
      <c r="C14" s="112">
        <v>275</v>
      </c>
      <c r="D14" s="113">
        <v>70</v>
      </c>
      <c r="E14" s="113">
        <v>70</v>
      </c>
      <c r="F14" s="113"/>
      <c r="G14" s="113"/>
      <c r="H14" s="113"/>
      <c r="I14" s="113"/>
      <c r="J14" s="113">
        <v>105</v>
      </c>
      <c r="K14" s="113">
        <v>100</v>
      </c>
      <c r="L14" s="113"/>
      <c r="M14" s="112">
        <v>275</v>
      </c>
      <c r="N14" s="120"/>
    </row>
    <row r="15" spans="1:14" s="13" customFormat="1" ht="18" customHeight="1">
      <c r="A15" s="109">
        <v>430002</v>
      </c>
      <c r="B15" s="42" t="s">
        <v>457</v>
      </c>
      <c r="C15" s="112">
        <v>460</v>
      </c>
      <c r="D15" s="113"/>
      <c r="E15" s="113"/>
      <c r="F15" s="113"/>
      <c r="G15" s="113"/>
      <c r="H15" s="113"/>
      <c r="I15" s="113"/>
      <c r="J15" s="113"/>
      <c r="K15" s="113">
        <v>460</v>
      </c>
      <c r="L15" s="113"/>
      <c r="M15" s="112">
        <v>460</v>
      </c>
      <c r="N15" s="120"/>
    </row>
    <row r="16" spans="1:14" s="13" customFormat="1" ht="18" customHeight="1">
      <c r="A16" s="109">
        <v>430001</v>
      </c>
      <c r="B16" s="42" t="s">
        <v>458</v>
      </c>
      <c r="C16" s="112">
        <v>355</v>
      </c>
      <c r="D16" s="113">
        <v>200</v>
      </c>
      <c r="E16" s="113">
        <v>200</v>
      </c>
      <c r="F16" s="113"/>
      <c r="G16" s="113"/>
      <c r="H16" s="113"/>
      <c r="I16" s="113"/>
      <c r="J16" s="113"/>
      <c r="K16" s="113">
        <v>155</v>
      </c>
      <c r="L16" s="113"/>
      <c r="M16" s="112">
        <v>355</v>
      </c>
      <c r="N16" s="120"/>
    </row>
    <row r="17" spans="1:14" s="13" customFormat="1" ht="18" customHeight="1">
      <c r="A17" s="109">
        <v>430002</v>
      </c>
      <c r="B17" s="42" t="s">
        <v>459</v>
      </c>
      <c r="C17" s="112">
        <v>30</v>
      </c>
      <c r="D17" s="113"/>
      <c r="E17" s="113"/>
      <c r="F17" s="113"/>
      <c r="G17" s="113"/>
      <c r="H17" s="113"/>
      <c r="I17" s="113"/>
      <c r="J17" s="113"/>
      <c r="K17" s="113">
        <v>30</v>
      </c>
      <c r="L17" s="113"/>
      <c r="M17" s="112">
        <v>30</v>
      </c>
      <c r="N17" s="120"/>
    </row>
    <row r="18" spans="1:14" s="13" customFormat="1" ht="18" customHeight="1">
      <c r="A18" s="109">
        <v>430002</v>
      </c>
      <c r="B18" s="42" t="s">
        <v>460</v>
      </c>
      <c r="C18" s="112">
        <v>550</v>
      </c>
      <c r="D18" s="113"/>
      <c r="E18" s="113"/>
      <c r="F18" s="113"/>
      <c r="G18" s="113"/>
      <c r="H18" s="113"/>
      <c r="I18" s="113"/>
      <c r="J18" s="113">
        <v>550</v>
      </c>
      <c r="K18" s="113"/>
      <c r="L18" s="113"/>
      <c r="M18" s="112">
        <v>550</v>
      </c>
      <c r="N18" s="120"/>
    </row>
    <row r="19" spans="1:14" s="13" customFormat="1" ht="18" customHeight="1">
      <c r="A19" s="109">
        <v>430001</v>
      </c>
      <c r="B19" s="42" t="s">
        <v>461</v>
      </c>
      <c r="C19" s="112">
        <v>15</v>
      </c>
      <c r="D19" s="113"/>
      <c r="E19" s="113"/>
      <c r="F19" s="113"/>
      <c r="G19" s="113"/>
      <c r="H19" s="113"/>
      <c r="I19" s="113"/>
      <c r="J19" s="113">
        <v>15</v>
      </c>
      <c r="K19" s="113"/>
      <c r="L19" s="113"/>
      <c r="M19" s="112">
        <v>15</v>
      </c>
      <c r="N19" s="120"/>
    </row>
    <row r="20" spans="1:14" s="13" customFormat="1" ht="18" customHeight="1">
      <c r="A20" s="109">
        <v>430001</v>
      </c>
      <c r="B20" s="42" t="s">
        <v>462</v>
      </c>
      <c r="C20" s="112">
        <v>570</v>
      </c>
      <c r="D20" s="113"/>
      <c r="E20" s="113"/>
      <c r="F20" s="113"/>
      <c r="G20" s="113"/>
      <c r="H20" s="113"/>
      <c r="I20" s="113"/>
      <c r="J20" s="113">
        <f>570-185</f>
        <v>385</v>
      </c>
      <c r="K20" s="113">
        <v>185</v>
      </c>
      <c r="L20" s="113"/>
      <c r="M20" s="112">
        <v>570</v>
      </c>
      <c r="N20" s="120"/>
    </row>
    <row r="21" spans="1:14" s="13" customFormat="1" ht="18" customHeight="1">
      <c r="A21" s="109">
        <v>430001</v>
      </c>
      <c r="B21" s="42" t="s">
        <v>463</v>
      </c>
      <c r="C21" s="112">
        <v>20</v>
      </c>
      <c r="D21" s="113">
        <v>20</v>
      </c>
      <c r="E21" s="113">
        <v>20</v>
      </c>
      <c r="F21" s="113"/>
      <c r="G21" s="113"/>
      <c r="H21" s="113"/>
      <c r="I21" s="113"/>
      <c r="J21" s="113"/>
      <c r="K21" s="113"/>
      <c r="L21" s="113"/>
      <c r="M21" s="113">
        <v>20</v>
      </c>
      <c r="N21" s="120"/>
    </row>
    <row r="22" spans="1:14" s="13" customFormat="1" ht="18" customHeight="1">
      <c r="A22" s="109">
        <v>430001</v>
      </c>
      <c r="B22" s="42" t="s">
        <v>464</v>
      </c>
      <c r="C22" s="112">
        <v>18783.6</v>
      </c>
      <c r="D22" s="113"/>
      <c r="E22" s="113"/>
      <c r="F22" s="113"/>
      <c r="G22" s="113"/>
      <c r="H22" s="113"/>
      <c r="I22" s="113"/>
      <c r="J22" s="112">
        <v>18783.6</v>
      </c>
      <c r="K22" s="113"/>
      <c r="L22" s="113"/>
      <c r="M22" s="112">
        <v>18783.6</v>
      </c>
      <c r="N22" s="120"/>
    </row>
    <row r="23" spans="1:14" s="13" customFormat="1" ht="18" customHeight="1">
      <c r="A23" s="109">
        <v>430002</v>
      </c>
      <c r="B23" s="42" t="s">
        <v>465</v>
      </c>
      <c r="C23" s="114">
        <v>23281.8</v>
      </c>
      <c r="D23" s="114"/>
      <c r="E23" s="114"/>
      <c r="F23" s="114"/>
      <c r="G23" s="114"/>
      <c r="H23" s="114"/>
      <c r="I23" s="114"/>
      <c r="J23" s="114">
        <v>23281.8</v>
      </c>
      <c r="K23" s="114"/>
      <c r="L23" s="114"/>
      <c r="M23" s="114">
        <v>23281.8</v>
      </c>
      <c r="N23" s="77"/>
    </row>
    <row r="24" spans="1:14" s="13" customFormat="1" ht="18" customHeight="1">
      <c r="A24" s="109">
        <v>430002</v>
      </c>
      <c r="B24" s="42" t="s">
        <v>466</v>
      </c>
      <c r="C24" s="114">
        <v>3880.3</v>
      </c>
      <c r="D24" s="114"/>
      <c r="E24" s="114"/>
      <c r="F24" s="114"/>
      <c r="G24" s="114"/>
      <c r="H24" s="114"/>
      <c r="I24" s="114"/>
      <c r="J24" s="114">
        <v>3880.3</v>
      </c>
      <c r="K24" s="114"/>
      <c r="L24" s="114"/>
      <c r="M24" s="114">
        <v>3880.3</v>
      </c>
      <c r="N24" s="77"/>
    </row>
    <row r="25" spans="1:4" s="13" customFormat="1" ht="18" customHeight="1">
      <c r="A25" s="115" t="s">
        <v>345</v>
      </c>
      <c r="B25" s="116"/>
      <c r="C25" s="117"/>
      <c r="D25" s="116"/>
    </row>
    <row r="26" s="13" customFormat="1" ht="13.5" customHeight="1">
      <c r="C26" s="61"/>
    </row>
  </sheetData>
  <sheetProtection/>
  <mergeCells count="16">
    <mergeCell ref="M1:N1"/>
    <mergeCell ref="A2:N2"/>
    <mergeCell ref="A3:L3"/>
    <mergeCell ref="M3:N3"/>
    <mergeCell ref="C4:L4"/>
    <mergeCell ref="M4:N4"/>
    <mergeCell ref="D5:I5"/>
    <mergeCell ref="A25:D2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3" sqref="A3:G3"/>
    </sheetView>
  </sheetViews>
  <sheetFormatPr defaultColWidth="10.00390625" defaultRowHeight="13.5" customHeight="1"/>
  <cols>
    <col min="1" max="1" width="10.75390625" style="0" customWidth="1"/>
    <col min="2" max="2" width="22.75390625" style="0" customWidth="1"/>
    <col min="3" max="3" width="19.25390625" style="0" customWidth="1"/>
    <col min="4" max="4" width="16.75390625" style="0" customWidth="1"/>
    <col min="5" max="5" width="16.375" style="0" customWidth="1"/>
    <col min="6" max="6" width="17.875" style="0" customWidth="1"/>
    <col min="7" max="8" width="17.625" style="0" customWidth="1"/>
  </cols>
  <sheetData>
    <row r="1" spans="1:8" ht="15.75" customHeight="1">
      <c r="A1" s="1"/>
      <c r="H1" s="94" t="s">
        <v>467</v>
      </c>
    </row>
    <row r="2" spans="1:8" ht="38.25" customHeight="1">
      <c r="A2" s="95" t="s">
        <v>26</v>
      </c>
      <c r="B2" s="95"/>
      <c r="C2" s="95"/>
      <c r="D2" s="95"/>
      <c r="E2" s="95"/>
      <c r="F2" s="95"/>
      <c r="G2" s="95"/>
      <c r="H2" s="95"/>
    </row>
    <row r="3" spans="1:8" s="13" customFormat="1" ht="24" customHeight="1">
      <c r="A3" s="96" t="s">
        <v>31</v>
      </c>
      <c r="B3" s="97"/>
      <c r="C3" s="97"/>
      <c r="D3" s="97"/>
      <c r="E3" s="97"/>
      <c r="F3" s="97"/>
      <c r="G3" s="97"/>
      <c r="H3" s="98" t="s">
        <v>32</v>
      </c>
    </row>
    <row r="4" spans="1:8" s="13" customFormat="1" ht="20.25" customHeight="1">
      <c r="A4" s="23" t="s">
        <v>159</v>
      </c>
      <c r="B4" s="23" t="s">
        <v>160</v>
      </c>
      <c r="C4" s="23" t="s">
        <v>136</v>
      </c>
      <c r="D4" s="23" t="s">
        <v>468</v>
      </c>
      <c r="E4" s="24"/>
      <c r="F4" s="24"/>
      <c r="G4" s="24"/>
      <c r="H4" s="23" t="s">
        <v>162</v>
      </c>
    </row>
    <row r="5" spans="1:8" s="13" customFormat="1" ht="18.75" customHeight="1">
      <c r="A5" s="24"/>
      <c r="B5" s="24"/>
      <c r="C5" s="24"/>
      <c r="D5" s="23" t="s">
        <v>138</v>
      </c>
      <c r="E5" s="23" t="s">
        <v>296</v>
      </c>
      <c r="F5" s="24"/>
      <c r="G5" s="23" t="s">
        <v>297</v>
      </c>
      <c r="H5" s="24"/>
    </row>
    <row r="6" spans="1:8" s="13" customFormat="1" ht="24" customHeight="1">
      <c r="A6" s="24"/>
      <c r="B6" s="24"/>
      <c r="C6" s="24"/>
      <c r="D6" s="24"/>
      <c r="E6" s="23" t="s">
        <v>275</v>
      </c>
      <c r="F6" s="23" t="s">
        <v>267</v>
      </c>
      <c r="G6" s="24"/>
      <c r="H6" s="24"/>
    </row>
    <row r="7" spans="1:8" s="13" customFormat="1" ht="22.5" customHeight="1">
      <c r="A7" s="28"/>
      <c r="B7" s="23" t="s">
        <v>136</v>
      </c>
      <c r="C7" s="99">
        <v>0</v>
      </c>
      <c r="D7" s="99"/>
      <c r="E7" s="99"/>
      <c r="F7" s="99"/>
      <c r="G7" s="99"/>
      <c r="H7" s="99"/>
    </row>
    <row r="8" spans="1:8" s="13" customFormat="1" ht="22.5" customHeight="1">
      <c r="A8" s="100"/>
      <c r="B8" s="100"/>
      <c r="C8" s="99"/>
      <c r="D8" s="99"/>
      <c r="E8" s="99"/>
      <c r="F8" s="99"/>
      <c r="G8" s="99"/>
      <c r="H8" s="99"/>
    </row>
    <row r="9" spans="1:8" s="13" customFormat="1" ht="22.5" customHeight="1">
      <c r="A9" s="101"/>
      <c r="B9" s="101"/>
      <c r="C9" s="102"/>
      <c r="D9" s="102"/>
      <c r="E9" s="102"/>
      <c r="F9" s="102"/>
      <c r="G9" s="102"/>
      <c r="H9" s="102"/>
    </row>
    <row r="10" spans="1:8" s="13" customFormat="1" ht="22.5" customHeight="1">
      <c r="A10" s="101"/>
      <c r="B10" s="101"/>
      <c r="C10" s="102"/>
      <c r="D10" s="102"/>
      <c r="E10" s="102"/>
      <c r="F10" s="102"/>
      <c r="G10" s="102"/>
      <c r="H10" s="102"/>
    </row>
    <row r="11" spans="1:8" s="13" customFormat="1" ht="22.5" customHeight="1">
      <c r="A11" s="101"/>
      <c r="B11" s="101"/>
      <c r="C11" s="102"/>
      <c r="D11" s="102"/>
      <c r="E11" s="102"/>
      <c r="F11" s="102"/>
      <c r="G11" s="102"/>
      <c r="H11" s="102"/>
    </row>
    <row r="12" spans="1:8" s="13" customFormat="1" ht="22.5" customHeight="1">
      <c r="A12" s="101"/>
      <c r="B12" s="101"/>
      <c r="C12" s="102"/>
      <c r="D12" s="102"/>
      <c r="E12" s="102"/>
      <c r="F12" s="102"/>
      <c r="G12" s="102"/>
      <c r="H12" s="102"/>
    </row>
    <row r="13" spans="1:4" s="13" customFormat="1" ht="15.75" customHeight="1">
      <c r="A13" s="103" t="s">
        <v>345</v>
      </c>
      <c r="B13" s="104"/>
      <c r="C13" s="104"/>
      <c r="D13" s="104"/>
    </row>
  </sheetData>
  <sheetProtection/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68"/>
  <sheetViews>
    <sheetView tabSelected="1" zoomScale="110" zoomScaleNormal="110" zoomScaleSheetLayoutView="100" workbookViewId="0" topLeftCell="C1">
      <pane ySplit="5" topLeftCell="A6" activePane="bottomLeft" state="frozen"/>
      <selection pane="bottomLeft" activeCell="J153" sqref="J153"/>
    </sheetView>
  </sheetViews>
  <sheetFormatPr defaultColWidth="10.00390625" defaultRowHeight="13.5" customHeight="1"/>
  <cols>
    <col min="1" max="1" width="6.75390625" style="14" customWidth="1"/>
    <col min="2" max="3" width="18.00390625" style="14" customWidth="1"/>
    <col min="4" max="4" width="14.625" style="14" customWidth="1"/>
    <col min="5" max="5" width="9.25390625" style="0" customWidth="1"/>
    <col min="6" max="6" width="16.875" style="0" customWidth="1"/>
    <col min="7" max="7" width="27.25390625" style="0" customWidth="1"/>
    <col min="8" max="8" width="21.125" style="15" customWidth="1"/>
    <col min="9" max="9" width="32.00390625" style="0" customWidth="1"/>
    <col min="10" max="10" width="28.625" style="0" customWidth="1"/>
    <col min="11" max="11" width="8.125" style="15" customWidth="1"/>
    <col min="12" max="12" width="9.75390625" style="15" customWidth="1"/>
    <col min="13" max="13" width="16.875" style="0" customWidth="1"/>
    <col min="14" max="16" width="9.75390625" style="0" customWidth="1"/>
  </cols>
  <sheetData>
    <row r="1" spans="1:13" ht="15.75" customHeight="1">
      <c r="A1" s="16"/>
      <c r="B1" s="16"/>
      <c r="C1" s="16"/>
      <c r="D1" s="16"/>
      <c r="E1" s="1"/>
      <c r="F1" s="1"/>
      <c r="G1" s="1"/>
      <c r="H1" s="17"/>
      <c r="I1" s="1"/>
      <c r="J1" s="1"/>
      <c r="K1" s="17"/>
      <c r="L1" s="17"/>
      <c r="M1" s="36" t="s">
        <v>469</v>
      </c>
    </row>
    <row r="2" spans="1:13" ht="37.5" customHeight="1">
      <c r="A2" s="16"/>
      <c r="B2" s="16"/>
      <c r="C2" s="18" t="s">
        <v>28</v>
      </c>
      <c r="D2" s="18"/>
      <c r="E2" s="18"/>
      <c r="F2" s="18"/>
      <c r="G2" s="18"/>
      <c r="H2" s="19"/>
      <c r="I2" s="18"/>
      <c r="J2" s="18"/>
      <c r="K2" s="19"/>
      <c r="L2" s="19"/>
      <c r="M2" s="18"/>
    </row>
    <row r="3" spans="1:13" s="13" customFormat="1" ht="21" customHeight="1">
      <c r="A3" s="20" t="s">
        <v>31</v>
      </c>
      <c r="B3" s="21"/>
      <c r="C3" s="21"/>
      <c r="D3" s="21"/>
      <c r="E3" s="21"/>
      <c r="F3" s="21"/>
      <c r="G3" s="21"/>
      <c r="H3" s="22"/>
      <c r="I3" s="21"/>
      <c r="J3" s="21"/>
      <c r="K3" s="22"/>
      <c r="L3" s="37" t="s">
        <v>32</v>
      </c>
      <c r="M3" s="38"/>
    </row>
    <row r="4" spans="1:13" s="13" customFormat="1" ht="33" customHeight="1">
      <c r="A4" s="23" t="s">
        <v>256</v>
      </c>
      <c r="B4" s="23" t="s">
        <v>470</v>
      </c>
      <c r="C4" s="23" t="s">
        <v>471</v>
      </c>
      <c r="D4" s="23" t="s">
        <v>472</v>
      </c>
      <c r="E4" s="23" t="s">
        <v>473</v>
      </c>
      <c r="F4" s="24"/>
      <c r="G4" s="24"/>
      <c r="H4" s="25"/>
      <c r="I4" s="24"/>
      <c r="J4" s="24"/>
      <c r="K4" s="25"/>
      <c r="L4" s="25"/>
      <c r="M4" s="24"/>
    </row>
    <row r="5" spans="1:13" s="13" customFormat="1" ht="36" customHeight="1">
      <c r="A5" s="24"/>
      <c r="B5" s="24"/>
      <c r="C5" s="24"/>
      <c r="D5" s="24"/>
      <c r="E5" s="23" t="s">
        <v>474</v>
      </c>
      <c r="F5" s="23" t="s">
        <v>475</v>
      </c>
      <c r="G5" s="23" t="s">
        <v>476</v>
      </c>
      <c r="H5" s="26" t="s">
        <v>477</v>
      </c>
      <c r="I5" s="23" t="s">
        <v>478</v>
      </c>
      <c r="J5" s="23" t="s">
        <v>479</v>
      </c>
      <c r="K5" s="26" t="s">
        <v>480</v>
      </c>
      <c r="L5" s="26" t="s">
        <v>481</v>
      </c>
      <c r="M5" s="23" t="s">
        <v>482</v>
      </c>
    </row>
    <row r="6" spans="1:13" s="13" customFormat="1" ht="28.5" customHeight="1">
      <c r="A6" s="23" t="s">
        <v>2</v>
      </c>
      <c r="B6" s="23" t="s">
        <v>4</v>
      </c>
      <c r="C6" s="27">
        <f>SUM(C7:C168)</f>
        <v>20519</v>
      </c>
      <c r="D6" s="24"/>
      <c r="E6" s="28"/>
      <c r="F6" s="28"/>
      <c r="G6" s="28"/>
      <c r="H6" s="25"/>
      <c r="I6" s="28"/>
      <c r="J6" s="28"/>
      <c r="K6" s="25"/>
      <c r="L6" s="25"/>
      <c r="M6" s="28"/>
    </row>
    <row r="7" spans="1:13" s="13" customFormat="1" ht="46.5" customHeight="1">
      <c r="A7" s="29" t="s">
        <v>155</v>
      </c>
      <c r="B7" s="29" t="s">
        <v>483</v>
      </c>
      <c r="C7" s="30">
        <v>70</v>
      </c>
      <c r="D7" s="31" t="s">
        <v>484</v>
      </c>
      <c r="E7" s="29" t="s">
        <v>485</v>
      </c>
      <c r="F7" s="29" t="s">
        <v>486</v>
      </c>
      <c r="G7" s="31" t="s">
        <v>487</v>
      </c>
      <c r="H7" s="32" t="s">
        <v>488</v>
      </c>
      <c r="I7" s="31" t="s">
        <v>489</v>
      </c>
      <c r="J7" s="31" t="s">
        <v>490</v>
      </c>
      <c r="K7" s="32" t="s">
        <v>491</v>
      </c>
      <c r="L7" s="32" t="s">
        <v>492</v>
      </c>
      <c r="M7" s="39"/>
    </row>
    <row r="8" spans="1:13" s="13" customFormat="1" ht="24" customHeight="1">
      <c r="A8" s="33"/>
      <c r="B8" s="33"/>
      <c r="C8" s="30"/>
      <c r="D8" s="34"/>
      <c r="E8" s="33"/>
      <c r="F8" s="29" t="s">
        <v>493</v>
      </c>
      <c r="G8" s="31" t="s">
        <v>494</v>
      </c>
      <c r="H8" s="32" t="s">
        <v>494</v>
      </c>
      <c r="I8" s="34"/>
      <c r="J8" s="34"/>
      <c r="K8" s="32" t="s">
        <v>494</v>
      </c>
      <c r="L8" s="32" t="s">
        <v>495</v>
      </c>
      <c r="M8" s="39"/>
    </row>
    <row r="9" spans="1:13" s="13" customFormat="1" ht="24" customHeight="1">
      <c r="A9" s="33"/>
      <c r="B9" s="33"/>
      <c r="C9" s="30"/>
      <c r="D9" s="34"/>
      <c r="E9" s="33"/>
      <c r="F9" s="29" t="s">
        <v>496</v>
      </c>
      <c r="G9" s="31" t="s">
        <v>494</v>
      </c>
      <c r="H9" s="32" t="s">
        <v>494</v>
      </c>
      <c r="I9" s="34"/>
      <c r="J9" s="34"/>
      <c r="K9" s="32" t="s">
        <v>494</v>
      </c>
      <c r="L9" s="32" t="s">
        <v>495</v>
      </c>
      <c r="M9" s="39"/>
    </row>
    <row r="10" spans="1:13" s="13" customFormat="1" ht="37.5" customHeight="1">
      <c r="A10" s="33"/>
      <c r="B10" s="33"/>
      <c r="C10" s="30"/>
      <c r="D10" s="34"/>
      <c r="E10" s="29" t="s">
        <v>497</v>
      </c>
      <c r="F10" s="29" t="s">
        <v>498</v>
      </c>
      <c r="G10" s="31" t="s">
        <v>499</v>
      </c>
      <c r="H10" s="32" t="s">
        <v>500</v>
      </c>
      <c r="I10" s="31" t="s">
        <v>501</v>
      </c>
      <c r="J10" s="31" t="s">
        <v>502</v>
      </c>
      <c r="K10" s="32" t="s">
        <v>503</v>
      </c>
      <c r="L10" s="32" t="s">
        <v>504</v>
      </c>
      <c r="M10" s="39"/>
    </row>
    <row r="11" spans="1:13" s="13" customFormat="1" ht="42.75" customHeight="1">
      <c r="A11" s="33"/>
      <c r="B11" s="33"/>
      <c r="C11" s="30"/>
      <c r="D11" s="34"/>
      <c r="E11" s="33"/>
      <c r="F11" s="29" t="s">
        <v>505</v>
      </c>
      <c r="G11" s="31" t="s">
        <v>506</v>
      </c>
      <c r="H11" s="32" t="s">
        <v>507</v>
      </c>
      <c r="I11" s="31" t="s">
        <v>508</v>
      </c>
      <c r="J11" s="31" t="s">
        <v>502</v>
      </c>
      <c r="K11" s="32" t="s">
        <v>509</v>
      </c>
      <c r="L11" s="32" t="s">
        <v>510</v>
      </c>
      <c r="M11" s="39"/>
    </row>
    <row r="12" spans="1:13" s="13" customFormat="1" ht="25.5" customHeight="1">
      <c r="A12" s="33"/>
      <c r="B12" s="33"/>
      <c r="C12" s="30"/>
      <c r="D12" s="34"/>
      <c r="E12" s="33"/>
      <c r="F12" s="29" t="s">
        <v>511</v>
      </c>
      <c r="G12" s="31" t="s">
        <v>512</v>
      </c>
      <c r="H12" s="32" t="s">
        <v>507</v>
      </c>
      <c r="I12" s="31" t="s">
        <v>513</v>
      </c>
      <c r="J12" s="31" t="s">
        <v>514</v>
      </c>
      <c r="K12" s="32" t="s">
        <v>509</v>
      </c>
      <c r="L12" s="32" t="s">
        <v>510</v>
      </c>
      <c r="M12" s="39"/>
    </row>
    <row r="13" spans="1:13" s="13" customFormat="1" ht="24" customHeight="1">
      <c r="A13" s="33"/>
      <c r="B13" s="33"/>
      <c r="C13" s="30"/>
      <c r="D13" s="34"/>
      <c r="E13" s="29" t="s">
        <v>515</v>
      </c>
      <c r="F13" s="29" t="s">
        <v>516</v>
      </c>
      <c r="G13" s="31" t="s">
        <v>494</v>
      </c>
      <c r="H13" s="32" t="s">
        <v>494</v>
      </c>
      <c r="I13" s="34"/>
      <c r="J13" s="34"/>
      <c r="K13" s="32" t="s">
        <v>494</v>
      </c>
      <c r="L13" s="32" t="s">
        <v>495</v>
      </c>
      <c r="M13" s="39"/>
    </row>
    <row r="14" spans="1:13" s="13" customFormat="1" ht="24" customHeight="1">
      <c r="A14" s="33"/>
      <c r="B14" s="33"/>
      <c r="C14" s="30"/>
      <c r="D14" s="34"/>
      <c r="E14" s="33"/>
      <c r="F14" s="29" t="s">
        <v>517</v>
      </c>
      <c r="G14" s="31" t="s">
        <v>518</v>
      </c>
      <c r="H14" s="32" t="s">
        <v>519</v>
      </c>
      <c r="I14" s="31" t="s">
        <v>520</v>
      </c>
      <c r="J14" s="31" t="s">
        <v>521</v>
      </c>
      <c r="K14" s="32" t="s">
        <v>494</v>
      </c>
      <c r="L14" s="32" t="s">
        <v>495</v>
      </c>
      <c r="M14" s="39"/>
    </row>
    <row r="15" spans="1:13" s="13" customFormat="1" ht="39" customHeight="1">
      <c r="A15" s="33"/>
      <c r="B15" s="33"/>
      <c r="C15" s="30"/>
      <c r="D15" s="34"/>
      <c r="E15" s="33"/>
      <c r="F15" s="29" t="s">
        <v>522</v>
      </c>
      <c r="G15" s="31" t="s">
        <v>523</v>
      </c>
      <c r="H15" s="32" t="s">
        <v>524</v>
      </c>
      <c r="I15" s="31" t="s">
        <v>525</v>
      </c>
      <c r="J15" s="31" t="s">
        <v>526</v>
      </c>
      <c r="K15" s="32" t="s">
        <v>494</v>
      </c>
      <c r="L15" s="32" t="s">
        <v>495</v>
      </c>
      <c r="M15" s="39"/>
    </row>
    <row r="16" spans="1:13" s="13" customFormat="1" ht="29.25" customHeight="1">
      <c r="A16" s="33"/>
      <c r="B16" s="33"/>
      <c r="C16" s="30"/>
      <c r="D16" s="34"/>
      <c r="E16" s="33"/>
      <c r="F16" s="29" t="s">
        <v>527</v>
      </c>
      <c r="G16" s="31" t="s">
        <v>528</v>
      </c>
      <c r="H16" s="32" t="s">
        <v>529</v>
      </c>
      <c r="I16" s="31" t="s">
        <v>530</v>
      </c>
      <c r="J16" s="31" t="s">
        <v>521</v>
      </c>
      <c r="K16" s="32" t="s">
        <v>494</v>
      </c>
      <c r="L16" s="32" t="s">
        <v>495</v>
      </c>
      <c r="M16" s="39"/>
    </row>
    <row r="17" spans="1:13" s="13" customFormat="1" ht="36.75" customHeight="1">
      <c r="A17" s="33"/>
      <c r="B17" s="33"/>
      <c r="C17" s="30"/>
      <c r="D17" s="34"/>
      <c r="E17" s="29" t="s">
        <v>531</v>
      </c>
      <c r="F17" s="29" t="s">
        <v>532</v>
      </c>
      <c r="G17" s="31" t="s">
        <v>533</v>
      </c>
      <c r="H17" s="32" t="s">
        <v>534</v>
      </c>
      <c r="I17" s="31" t="s">
        <v>535</v>
      </c>
      <c r="J17" s="31" t="s">
        <v>536</v>
      </c>
      <c r="K17" s="32" t="s">
        <v>509</v>
      </c>
      <c r="L17" s="32" t="s">
        <v>537</v>
      </c>
      <c r="M17" s="39"/>
    </row>
    <row r="18" spans="1:13" s="13" customFormat="1" ht="31.5" customHeight="1">
      <c r="A18" s="29" t="s">
        <v>155</v>
      </c>
      <c r="B18" s="29" t="s">
        <v>538</v>
      </c>
      <c r="C18" s="30">
        <v>5.4</v>
      </c>
      <c r="D18" s="31" t="s">
        <v>539</v>
      </c>
      <c r="E18" s="29" t="s">
        <v>485</v>
      </c>
      <c r="F18" s="29" t="s">
        <v>486</v>
      </c>
      <c r="G18" s="31" t="s">
        <v>487</v>
      </c>
      <c r="H18" s="32" t="s">
        <v>540</v>
      </c>
      <c r="I18" s="31" t="s">
        <v>541</v>
      </c>
      <c r="J18" s="31" t="s">
        <v>542</v>
      </c>
      <c r="K18" s="32" t="s">
        <v>491</v>
      </c>
      <c r="L18" s="32" t="s">
        <v>492</v>
      </c>
      <c r="M18" s="39"/>
    </row>
    <row r="19" spans="1:13" s="13" customFormat="1" ht="24" customHeight="1">
      <c r="A19" s="33"/>
      <c r="B19" s="33"/>
      <c r="C19" s="30"/>
      <c r="D19" s="34"/>
      <c r="E19" s="33"/>
      <c r="F19" s="29" t="s">
        <v>493</v>
      </c>
      <c r="G19" s="35" t="s">
        <v>494</v>
      </c>
      <c r="H19" s="32" t="s">
        <v>494</v>
      </c>
      <c r="I19" s="35" t="s">
        <v>494</v>
      </c>
      <c r="J19" s="35" t="s">
        <v>494</v>
      </c>
      <c r="K19" s="32" t="s">
        <v>494</v>
      </c>
      <c r="L19" s="32" t="s">
        <v>495</v>
      </c>
      <c r="M19" s="39"/>
    </row>
    <row r="20" spans="1:13" s="13" customFormat="1" ht="24" customHeight="1">
      <c r="A20" s="33"/>
      <c r="B20" s="33"/>
      <c r="C20" s="30"/>
      <c r="D20" s="34"/>
      <c r="E20" s="33"/>
      <c r="F20" s="29" t="s">
        <v>496</v>
      </c>
      <c r="G20" s="35" t="s">
        <v>494</v>
      </c>
      <c r="H20" s="32" t="s">
        <v>494</v>
      </c>
      <c r="I20" s="35" t="s">
        <v>494</v>
      </c>
      <c r="J20" s="35" t="s">
        <v>494</v>
      </c>
      <c r="K20" s="32" t="s">
        <v>494</v>
      </c>
      <c r="L20" s="32" t="s">
        <v>495</v>
      </c>
      <c r="M20" s="39"/>
    </row>
    <row r="21" spans="1:13" s="13" customFormat="1" ht="29.25" customHeight="1">
      <c r="A21" s="33"/>
      <c r="B21" s="33"/>
      <c r="C21" s="30"/>
      <c r="D21" s="34"/>
      <c r="E21" s="29" t="s">
        <v>497</v>
      </c>
      <c r="F21" s="29" t="s">
        <v>498</v>
      </c>
      <c r="G21" s="31" t="s">
        <v>543</v>
      </c>
      <c r="H21" s="32" t="s">
        <v>544</v>
      </c>
      <c r="I21" s="31" t="s">
        <v>545</v>
      </c>
      <c r="J21" s="31" t="s">
        <v>546</v>
      </c>
      <c r="K21" s="32" t="s">
        <v>547</v>
      </c>
      <c r="L21" s="32" t="s">
        <v>504</v>
      </c>
      <c r="M21" s="39"/>
    </row>
    <row r="22" spans="1:13" s="13" customFormat="1" ht="29.25" customHeight="1">
      <c r="A22" s="33"/>
      <c r="B22" s="33"/>
      <c r="C22" s="30"/>
      <c r="D22" s="34"/>
      <c r="E22" s="33"/>
      <c r="F22" s="33"/>
      <c r="G22" s="31" t="s">
        <v>548</v>
      </c>
      <c r="H22" s="32" t="s">
        <v>549</v>
      </c>
      <c r="I22" s="31" t="s">
        <v>550</v>
      </c>
      <c r="J22" s="31" t="s">
        <v>551</v>
      </c>
      <c r="K22" s="32" t="s">
        <v>547</v>
      </c>
      <c r="L22" s="32" t="s">
        <v>537</v>
      </c>
      <c r="M22" s="39"/>
    </row>
    <row r="23" spans="1:13" s="13" customFormat="1" ht="24" customHeight="1">
      <c r="A23" s="33"/>
      <c r="B23" s="33"/>
      <c r="C23" s="30"/>
      <c r="D23" s="34"/>
      <c r="E23" s="33"/>
      <c r="F23" s="29" t="s">
        <v>505</v>
      </c>
      <c r="G23" s="31" t="s">
        <v>552</v>
      </c>
      <c r="H23" s="32" t="s">
        <v>553</v>
      </c>
      <c r="I23" s="31" t="s">
        <v>554</v>
      </c>
      <c r="J23" s="31" t="s">
        <v>521</v>
      </c>
      <c r="K23" s="32" t="s">
        <v>494</v>
      </c>
      <c r="L23" s="32" t="s">
        <v>495</v>
      </c>
      <c r="M23" s="39"/>
    </row>
    <row r="24" spans="1:13" s="13" customFormat="1" ht="24" customHeight="1">
      <c r="A24" s="33"/>
      <c r="B24" s="33"/>
      <c r="C24" s="30"/>
      <c r="D24" s="34"/>
      <c r="E24" s="33"/>
      <c r="F24" s="29" t="s">
        <v>511</v>
      </c>
      <c r="G24" s="31" t="s">
        <v>555</v>
      </c>
      <c r="H24" s="32" t="s">
        <v>556</v>
      </c>
      <c r="I24" s="31" t="s">
        <v>557</v>
      </c>
      <c r="J24" s="31" t="s">
        <v>521</v>
      </c>
      <c r="K24" s="32" t="s">
        <v>558</v>
      </c>
      <c r="L24" s="32" t="s">
        <v>504</v>
      </c>
      <c r="M24" s="39"/>
    </row>
    <row r="25" spans="1:13" s="13" customFormat="1" ht="24" customHeight="1">
      <c r="A25" s="33"/>
      <c r="B25" s="33"/>
      <c r="C25" s="30"/>
      <c r="D25" s="34"/>
      <c r="E25" s="29" t="s">
        <v>515</v>
      </c>
      <c r="F25" s="29" t="s">
        <v>516</v>
      </c>
      <c r="G25" s="35" t="s">
        <v>494</v>
      </c>
      <c r="H25" s="32" t="s">
        <v>494</v>
      </c>
      <c r="I25" s="35" t="s">
        <v>494</v>
      </c>
      <c r="J25" s="35" t="s">
        <v>494</v>
      </c>
      <c r="K25" s="32" t="s">
        <v>494</v>
      </c>
      <c r="L25" s="32" t="s">
        <v>495</v>
      </c>
      <c r="M25" s="39"/>
    </row>
    <row r="26" spans="1:13" s="13" customFormat="1" ht="24" customHeight="1">
      <c r="A26" s="33"/>
      <c r="B26" s="33"/>
      <c r="C26" s="30"/>
      <c r="D26" s="34"/>
      <c r="E26" s="33"/>
      <c r="F26" s="29" t="s">
        <v>517</v>
      </c>
      <c r="G26" s="31" t="s">
        <v>559</v>
      </c>
      <c r="H26" s="32" t="s">
        <v>507</v>
      </c>
      <c r="I26" s="31" t="s">
        <v>560</v>
      </c>
      <c r="J26" s="31" t="s">
        <v>521</v>
      </c>
      <c r="K26" s="32" t="s">
        <v>509</v>
      </c>
      <c r="L26" s="32" t="s">
        <v>495</v>
      </c>
      <c r="M26" s="39"/>
    </row>
    <row r="27" spans="1:13" s="13" customFormat="1" ht="24" customHeight="1">
      <c r="A27" s="33"/>
      <c r="B27" s="33"/>
      <c r="C27" s="30"/>
      <c r="D27" s="34"/>
      <c r="E27" s="33"/>
      <c r="F27" s="33"/>
      <c r="G27" s="31" t="s">
        <v>561</v>
      </c>
      <c r="H27" s="32" t="s">
        <v>494</v>
      </c>
      <c r="I27" s="31" t="s">
        <v>562</v>
      </c>
      <c r="J27" s="31" t="s">
        <v>521</v>
      </c>
      <c r="K27" s="32" t="s">
        <v>494</v>
      </c>
      <c r="L27" s="32" t="s">
        <v>495</v>
      </c>
      <c r="M27" s="39"/>
    </row>
    <row r="28" spans="1:13" s="13" customFormat="1" ht="24" customHeight="1">
      <c r="A28" s="33"/>
      <c r="B28" s="33"/>
      <c r="C28" s="30"/>
      <c r="D28" s="34"/>
      <c r="E28" s="33"/>
      <c r="F28" s="29" t="s">
        <v>522</v>
      </c>
      <c r="G28" s="31" t="s">
        <v>494</v>
      </c>
      <c r="H28" s="32" t="s">
        <v>494</v>
      </c>
      <c r="I28" s="35" t="s">
        <v>494</v>
      </c>
      <c r="J28" s="35" t="s">
        <v>494</v>
      </c>
      <c r="K28" s="32" t="s">
        <v>494</v>
      </c>
      <c r="L28" s="32" t="s">
        <v>495</v>
      </c>
      <c r="M28" s="39"/>
    </row>
    <row r="29" spans="1:13" s="13" customFormat="1" ht="29.25" customHeight="1">
      <c r="A29" s="33"/>
      <c r="B29" s="33"/>
      <c r="C29" s="30"/>
      <c r="D29" s="34"/>
      <c r="E29" s="33"/>
      <c r="F29" s="29" t="s">
        <v>527</v>
      </c>
      <c r="G29" s="31" t="s">
        <v>528</v>
      </c>
      <c r="H29" s="32" t="s">
        <v>529</v>
      </c>
      <c r="I29" s="31" t="s">
        <v>563</v>
      </c>
      <c r="J29" s="31" t="s">
        <v>521</v>
      </c>
      <c r="K29" s="32" t="s">
        <v>494</v>
      </c>
      <c r="L29" s="32" t="s">
        <v>495</v>
      </c>
      <c r="M29" s="39"/>
    </row>
    <row r="30" spans="1:13" s="13" customFormat="1" ht="28.5" customHeight="1">
      <c r="A30" s="33"/>
      <c r="B30" s="33"/>
      <c r="C30" s="30"/>
      <c r="D30" s="34"/>
      <c r="E30" s="29" t="s">
        <v>531</v>
      </c>
      <c r="F30" s="29" t="s">
        <v>532</v>
      </c>
      <c r="G30" s="31" t="s">
        <v>564</v>
      </c>
      <c r="H30" s="32" t="s">
        <v>534</v>
      </c>
      <c r="I30" s="31" t="s">
        <v>565</v>
      </c>
      <c r="J30" s="31" t="s">
        <v>566</v>
      </c>
      <c r="K30" s="32" t="s">
        <v>494</v>
      </c>
      <c r="L30" s="32" t="s">
        <v>537</v>
      </c>
      <c r="M30" s="39"/>
    </row>
    <row r="31" spans="1:13" s="13" customFormat="1" ht="27" customHeight="1">
      <c r="A31" s="29" t="s">
        <v>155</v>
      </c>
      <c r="B31" s="29" t="s">
        <v>567</v>
      </c>
      <c r="C31" s="30">
        <v>50</v>
      </c>
      <c r="D31" s="31" t="s">
        <v>568</v>
      </c>
      <c r="E31" s="29" t="s">
        <v>485</v>
      </c>
      <c r="F31" s="29" t="s">
        <v>486</v>
      </c>
      <c r="G31" s="31" t="s">
        <v>487</v>
      </c>
      <c r="H31" s="32" t="s">
        <v>569</v>
      </c>
      <c r="I31" s="31" t="s">
        <v>570</v>
      </c>
      <c r="J31" s="31" t="s">
        <v>571</v>
      </c>
      <c r="K31" s="32" t="s">
        <v>491</v>
      </c>
      <c r="L31" s="32" t="s">
        <v>492</v>
      </c>
      <c r="M31" s="39"/>
    </row>
    <row r="32" spans="1:13" s="13" customFormat="1" ht="24" customHeight="1">
      <c r="A32" s="33"/>
      <c r="B32" s="33"/>
      <c r="C32" s="30"/>
      <c r="D32" s="34"/>
      <c r="E32" s="33"/>
      <c r="F32" s="29" t="s">
        <v>493</v>
      </c>
      <c r="G32" s="31" t="s">
        <v>494</v>
      </c>
      <c r="H32" s="32" t="s">
        <v>494</v>
      </c>
      <c r="I32" s="35" t="s">
        <v>494</v>
      </c>
      <c r="J32" s="35" t="s">
        <v>494</v>
      </c>
      <c r="K32" s="32" t="s">
        <v>494</v>
      </c>
      <c r="L32" s="32" t="s">
        <v>495</v>
      </c>
      <c r="M32" s="39"/>
    </row>
    <row r="33" spans="1:13" s="13" customFormat="1" ht="24" customHeight="1">
      <c r="A33" s="33"/>
      <c r="B33" s="33"/>
      <c r="C33" s="30"/>
      <c r="D33" s="34"/>
      <c r="E33" s="33"/>
      <c r="F33" s="29" t="s">
        <v>496</v>
      </c>
      <c r="G33" s="31" t="s">
        <v>494</v>
      </c>
      <c r="H33" s="32" t="s">
        <v>494</v>
      </c>
      <c r="I33" s="35" t="s">
        <v>494</v>
      </c>
      <c r="J33" s="35" t="s">
        <v>494</v>
      </c>
      <c r="K33" s="32" t="s">
        <v>494</v>
      </c>
      <c r="L33" s="32" t="s">
        <v>495</v>
      </c>
      <c r="M33" s="39"/>
    </row>
    <row r="34" spans="1:13" s="13" customFormat="1" ht="29.25" customHeight="1">
      <c r="A34" s="33"/>
      <c r="B34" s="33"/>
      <c r="C34" s="30"/>
      <c r="D34" s="34"/>
      <c r="E34" s="29" t="s">
        <v>497</v>
      </c>
      <c r="F34" s="29" t="s">
        <v>498</v>
      </c>
      <c r="G34" s="31" t="s">
        <v>572</v>
      </c>
      <c r="H34" s="32" t="s">
        <v>573</v>
      </c>
      <c r="I34" s="31" t="s">
        <v>574</v>
      </c>
      <c r="J34" s="31" t="s">
        <v>575</v>
      </c>
      <c r="K34" s="32" t="s">
        <v>547</v>
      </c>
      <c r="L34" s="32" t="s">
        <v>537</v>
      </c>
      <c r="M34" s="39"/>
    </row>
    <row r="35" spans="1:13" s="13" customFormat="1" ht="29.25" customHeight="1">
      <c r="A35" s="33"/>
      <c r="B35" s="33"/>
      <c r="C35" s="30"/>
      <c r="D35" s="34"/>
      <c r="E35" s="33"/>
      <c r="F35" s="33"/>
      <c r="G35" s="31" t="s">
        <v>576</v>
      </c>
      <c r="H35" s="32" t="s">
        <v>577</v>
      </c>
      <c r="I35" s="31" t="s">
        <v>578</v>
      </c>
      <c r="J35" s="31" t="s">
        <v>579</v>
      </c>
      <c r="K35" s="32" t="s">
        <v>580</v>
      </c>
      <c r="L35" s="32" t="s">
        <v>537</v>
      </c>
      <c r="M35" s="39"/>
    </row>
    <row r="36" spans="1:13" s="13" customFormat="1" ht="29.25" customHeight="1">
      <c r="A36" s="33"/>
      <c r="B36" s="33"/>
      <c r="C36" s="30"/>
      <c r="D36" s="34"/>
      <c r="E36" s="33"/>
      <c r="F36" s="33"/>
      <c r="G36" s="31" t="s">
        <v>581</v>
      </c>
      <c r="H36" s="32" t="s">
        <v>577</v>
      </c>
      <c r="I36" s="31" t="s">
        <v>582</v>
      </c>
      <c r="J36" s="31" t="s">
        <v>579</v>
      </c>
      <c r="K36" s="32" t="s">
        <v>580</v>
      </c>
      <c r="L36" s="32" t="s">
        <v>537</v>
      </c>
      <c r="M36" s="39"/>
    </row>
    <row r="37" spans="1:13" s="13" customFormat="1" ht="24" customHeight="1">
      <c r="A37" s="33"/>
      <c r="B37" s="33"/>
      <c r="C37" s="30"/>
      <c r="D37" s="34"/>
      <c r="E37" s="33"/>
      <c r="F37" s="29" t="s">
        <v>505</v>
      </c>
      <c r="G37" s="31" t="s">
        <v>583</v>
      </c>
      <c r="H37" s="32" t="s">
        <v>519</v>
      </c>
      <c r="I37" s="31" t="s">
        <v>584</v>
      </c>
      <c r="J37" s="31" t="s">
        <v>521</v>
      </c>
      <c r="K37" s="32" t="s">
        <v>494</v>
      </c>
      <c r="L37" s="32" t="s">
        <v>495</v>
      </c>
      <c r="M37" s="39"/>
    </row>
    <row r="38" spans="1:13" s="13" customFormat="1" ht="39" customHeight="1">
      <c r="A38" s="33"/>
      <c r="B38" s="33"/>
      <c r="C38" s="30"/>
      <c r="D38" s="34"/>
      <c r="E38" s="33"/>
      <c r="F38" s="33"/>
      <c r="G38" s="31" t="s">
        <v>585</v>
      </c>
      <c r="H38" s="32" t="s">
        <v>586</v>
      </c>
      <c r="I38" s="31" t="s">
        <v>587</v>
      </c>
      <c r="J38" s="31" t="s">
        <v>588</v>
      </c>
      <c r="K38" s="32" t="s">
        <v>509</v>
      </c>
      <c r="L38" s="32" t="s">
        <v>537</v>
      </c>
      <c r="M38" s="39"/>
    </row>
    <row r="39" spans="1:13" s="13" customFormat="1" ht="29.25" customHeight="1">
      <c r="A39" s="33"/>
      <c r="B39" s="33"/>
      <c r="C39" s="30"/>
      <c r="D39" s="34"/>
      <c r="E39" s="33"/>
      <c r="F39" s="33"/>
      <c r="G39" s="31" t="s">
        <v>589</v>
      </c>
      <c r="H39" s="32" t="s">
        <v>590</v>
      </c>
      <c r="I39" s="31" t="s">
        <v>591</v>
      </c>
      <c r="J39" s="31" t="s">
        <v>592</v>
      </c>
      <c r="K39" s="32" t="s">
        <v>509</v>
      </c>
      <c r="L39" s="32" t="s">
        <v>537</v>
      </c>
      <c r="M39" s="39"/>
    </row>
    <row r="40" spans="1:13" s="13" customFormat="1" ht="29.25" customHeight="1">
      <c r="A40" s="33"/>
      <c r="B40" s="33"/>
      <c r="C40" s="30"/>
      <c r="D40" s="34"/>
      <c r="E40" s="33"/>
      <c r="F40" s="29" t="s">
        <v>511</v>
      </c>
      <c r="G40" s="31" t="s">
        <v>593</v>
      </c>
      <c r="H40" s="32" t="s">
        <v>594</v>
      </c>
      <c r="I40" s="31" t="s">
        <v>595</v>
      </c>
      <c r="J40" s="31" t="s">
        <v>596</v>
      </c>
      <c r="K40" s="32" t="s">
        <v>494</v>
      </c>
      <c r="L40" s="32" t="s">
        <v>495</v>
      </c>
      <c r="M40" s="39"/>
    </row>
    <row r="41" spans="1:13" s="13" customFormat="1" ht="29.25" customHeight="1">
      <c r="A41" s="33"/>
      <c r="B41" s="33"/>
      <c r="C41" s="30"/>
      <c r="D41" s="34"/>
      <c r="E41" s="33"/>
      <c r="F41" s="33"/>
      <c r="G41" s="31" t="s">
        <v>597</v>
      </c>
      <c r="H41" s="32" t="s">
        <v>594</v>
      </c>
      <c r="I41" s="31" t="s">
        <v>598</v>
      </c>
      <c r="J41" s="31" t="s">
        <v>596</v>
      </c>
      <c r="K41" s="32" t="s">
        <v>494</v>
      </c>
      <c r="L41" s="32" t="s">
        <v>495</v>
      </c>
      <c r="M41" s="39"/>
    </row>
    <row r="42" spans="1:13" s="13" customFormat="1" ht="24" customHeight="1">
      <c r="A42" s="33"/>
      <c r="B42" s="33"/>
      <c r="C42" s="30"/>
      <c r="D42" s="34"/>
      <c r="E42" s="29" t="s">
        <v>599</v>
      </c>
      <c r="F42" s="29" t="s">
        <v>516</v>
      </c>
      <c r="G42" s="31" t="s">
        <v>494</v>
      </c>
      <c r="H42" s="32" t="s">
        <v>494</v>
      </c>
      <c r="I42" s="31" t="s">
        <v>494</v>
      </c>
      <c r="J42" s="34"/>
      <c r="K42" s="32" t="s">
        <v>494</v>
      </c>
      <c r="L42" s="32" t="s">
        <v>495</v>
      </c>
      <c r="M42" s="39"/>
    </row>
    <row r="43" spans="1:13" s="13" customFormat="1" ht="29.25" customHeight="1">
      <c r="A43" s="33"/>
      <c r="B43" s="33"/>
      <c r="C43" s="30"/>
      <c r="D43" s="34"/>
      <c r="E43" s="33"/>
      <c r="F43" s="29" t="s">
        <v>517</v>
      </c>
      <c r="G43" s="31" t="s">
        <v>600</v>
      </c>
      <c r="H43" s="32" t="s">
        <v>601</v>
      </c>
      <c r="I43" s="31" t="s">
        <v>602</v>
      </c>
      <c r="J43" s="31" t="s">
        <v>603</v>
      </c>
      <c r="K43" s="32" t="s">
        <v>604</v>
      </c>
      <c r="L43" s="32" t="s">
        <v>537</v>
      </c>
      <c r="M43" s="39"/>
    </row>
    <row r="44" spans="1:13" s="13" customFormat="1" ht="29.25" customHeight="1">
      <c r="A44" s="33"/>
      <c r="B44" s="33"/>
      <c r="C44" s="30"/>
      <c r="D44" s="34"/>
      <c r="E44" s="33"/>
      <c r="F44" s="33"/>
      <c r="G44" s="31" t="s">
        <v>605</v>
      </c>
      <c r="H44" s="32" t="s">
        <v>586</v>
      </c>
      <c r="I44" s="31" t="s">
        <v>606</v>
      </c>
      <c r="J44" s="31" t="s">
        <v>607</v>
      </c>
      <c r="K44" s="32" t="s">
        <v>604</v>
      </c>
      <c r="L44" s="32" t="s">
        <v>537</v>
      </c>
      <c r="M44" s="39"/>
    </row>
    <row r="45" spans="1:13" s="13" customFormat="1" ht="24" customHeight="1">
      <c r="A45" s="33"/>
      <c r="B45" s="33"/>
      <c r="C45" s="30"/>
      <c r="D45" s="34"/>
      <c r="E45" s="33"/>
      <c r="F45" s="29" t="s">
        <v>522</v>
      </c>
      <c r="G45" s="31" t="s">
        <v>494</v>
      </c>
      <c r="H45" s="32" t="s">
        <v>494</v>
      </c>
      <c r="I45" s="35" t="s">
        <v>494</v>
      </c>
      <c r="J45" s="35" t="s">
        <v>494</v>
      </c>
      <c r="K45" s="32" t="s">
        <v>494</v>
      </c>
      <c r="L45" s="32" t="s">
        <v>495</v>
      </c>
      <c r="M45" s="39"/>
    </row>
    <row r="46" spans="1:13" s="13" customFormat="1" ht="39" customHeight="1">
      <c r="A46" s="33"/>
      <c r="B46" s="33"/>
      <c r="C46" s="30"/>
      <c r="D46" s="34"/>
      <c r="E46" s="33"/>
      <c r="F46" s="29" t="s">
        <v>527</v>
      </c>
      <c r="G46" s="31" t="s">
        <v>528</v>
      </c>
      <c r="H46" s="32" t="s">
        <v>529</v>
      </c>
      <c r="I46" s="31" t="s">
        <v>608</v>
      </c>
      <c r="J46" s="31" t="s">
        <v>521</v>
      </c>
      <c r="K46" s="32" t="s">
        <v>494</v>
      </c>
      <c r="L46" s="32" t="s">
        <v>495</v>
      </c>
      <c r="M46" s="39"/>
    </row>
    <row r="47" spans="1:13" s="13" customFormat="1" ht="49.5" customHeight="1">
      <c r="A47" s="33"/>
      <c r="B47" s="33"/>
      <c r="C47" s="30"/>
      <c r="D47" s="34"/>
      <c r="E47" s="29" t="s">
        <v>531</v>
      </c>
      <c r="F47" s="29" t="s">
        <v>532</v>
      </c>
      <c r="G47" s="31" t="s">
        <v>609</v>
      </c>
      <c r="H47" s="32" t="s">
        <v>534</v>
      </c>
      <c r="I47" s="31" t="s">
        <v>610</v>
      </c>
      <c r="J47" s="31" t="s">
        <v>611</v>
      </c>
      <c r="K47" s="32" t="s">
        <v>509</v>
      </c>
      <c r="L47" s="32" t="s">
        <v>537</v>
      </c>
      <c r="M47" s="39"/>
    </row>
    <row r="48" spans="1:13" s="13" customFormat="1" ht="30" customHeight="1">
      <c r="A48" s="29" t="s">
        <v>155</v>
      </c>
      <c r="B48" s="29" t="s">
        <v>612</v>
      </c>
      <c r="C48" s="30">
        <v>60</v>
      </c>
      <c r="D48" s="31" t="s">
        <v>613</v>
      </c>
      <c r="E48" s="29" t="s">
        <v>485</v>
      </c>
      <c r="F48" s="29" t="s">
        <v>486</v>
      </c>
      <c r="G48" s="31" t="s">
        <v>614</v>
      </c>
      <c r="H48" s="32" t="s">
        <v>615</v>
      </c>
      <c r="I48" s="31" t="s">
        <v>616</v>
      </c>
      <c r="J48" s="31" t="s">
        <v>617</v>
      </c>
      <c r="K48" s="32" t="s">
        <v>491</v>
      </c>
      <c r="L48" s="32" t="s">
        <v>492</v>
      </c>
      <c r="M48" s="39"/>
    </row>
    <row r="49" spans="1:13" s="13" customFormat="1" ht="24" customHeight="1">
      <c r="A49" s="33"/>
      <c r="B49" s="33"/>
      <c r="C49" s="30"/>
      <c r="D49" s="34"/>
      <c r="E49" s="33"/>
      <c r="F49" s="29" t="s">
        <v>493</v>
      </c>
      <c r="G49" s="31" t="s">
        <v>494</v>
      </c>
      <c r="H49" s="32" t="s">
        <v>494</v>
      </c>
      <c r="I49" s="31" t="s">
        <v>494</v>
      </c>
      <c r="J49" s="31" t="s">
        <v>494</v>
      </c>
      <c r="K49" s="32" t="s">
        <v>494</v>
      </c>
      <c r="L49" s="32" t="s">
        <v>495</v>
      </c>
      <c r="M49" s="39"/>
    </row>
    <row r="50" spans="1:13" s="13" customFormat="1" ht="29.25" customHeight="1">
      <c r="A50" s="33"/>
      <c r="B50" s="33"/>
      <c r="C50" s="30"/>
      <c r="D50" s="34"/>
      <c r="E50" s="33"/>
      <c r="F50" s="29" t="s">
        <v>496</v>
      </c>
      <c r="G50" s="31" t="s">
        <v>618</v>
      </c>
      <c r="H50" s="32">
        <v>400</v>
      </c>
      <c r="I50" s="31" t="s">
        <v>619</v>
      </c>
      <c r="J50" s="31" t="s">
        <v>620</v>
      </c>
      <c r="K50" s="32" t="s">
        <v>621</v>
      </c>
      <c r="L50" s="32" t="s">
        <v>504</v>
      </c>
      <c r="M50" s="39"/>
    </row>
    <row r="51" spans="1:13" s="13" customFormat="1" ht="29.25" customHeight="1">
      <c r="A51" s="33"/>
      <c r="B51" s="33"/>
      <c r="C51" s="30"/>
      <c r="D51" s="34"/>
      <c r="E51" s="33"/>
      <c r="F51" s="33" t="s">
        <v>498</v>
      </c>
      <c r="G51" s="31" t="s">
        <v>622</v>
      </c>
      <c r="H51" s="32" t="s">
        <v>549</v>
      </c>
      <c r="I51" s="31" t="s">
        <v>623</v>
      </c>
      <c r="J51" s="31" t="s">
        <v>624</v>
      </c>
      <c r="K51" s="32" t="s">
        <v>625</v>
      </c>
      <c r="L51" s="32" t="s">
        <v>537</v>
      </c>
      <c r="M51" s="39"/>
    </row>
    <row r="52" spans="1:13" s="13" customFormat="1" ht="29.25" customHeight="1">
      <c r="A52" s="33"/>
      <c r="B52" s="33"/>
      <c r="C52" s="30"/>
      <c r="D52" s="34"/>
      <c r="E52" s="33"/>
      <c r="F52" s="33"/>
      <c r="G52" s="31" t="s">
        <v>626</v>
      </c>
      <c r="H52" s="32" t="s">
        <v>577</v>
      </c>
      <c r="I52" s="31" t="s">
        <v>627</v>
      </c>
      <c r="J52" s="31" t="s">
        <v>628</v>
      </c>
      <c r="K52" s="32" t="s">
        <v>625</v>
      </c>
      <c r="L52" s="32" t="s">
        <v>537</v>
      </c>
      <c r="M52" s="39"/>
    </row>
    <row r="53" spans="1:13" s="13" customFormat="1" ht="29.25" customHeight="1">
      <c r="A53" s="33"/>
      <c r="B53" s="33"/>
      <c r="C53" s="30"/>
      <c r="D53" s="34"/>
      <c r="E53" s="33"/>
      <c r="F53" s="33"/>
      <c r="G53" s="31" t="s">
        <v>629</v>
      </c>
      <c r="H53" s="32" t="s">
        <v>630</v>
      </c>
      <c r="I53" s="31" t="s">
        <v>631</v>
      </c>
      <c r="J53" s="31" t="s">
        <v>632</v>
      </c>
      <c r="K53" s="32" t="s">
        <v>547</v>
      </c>
      <c r="L53" s="32" t="s">
        <v>537</v>
      </c>
      <c r="M53" s="39"/>
    </row>
    <row r="54" spans="1:13" s="13" customFormat="1" ht="39" customHeight="1">
      <c r="A54" s="33"/>
      <c r="B54" s="33"/>
      <c r="C54" s="30"/>
      <c r="D54" s="34"/>
      <c r="E54" s="33"/>
      <c r="F54" s="29" t="s">
        <v>505</v>
      </c>
      <c r="G54" s="31" t="s">
        <v>633</v>
      </c>
      <c r="H54" s="32" t="s">
        <v>590</v>
      </c>
      <c r="I54" s="31" t="s">
        <v>634</v>
      </c>
      <c r="J54" s="31" t="s">
        <v>635</v>
      </c>
      <c r="K54" s="32" t="s">
        <v>509</v>
      </c>
      <c r="L54" s="32" t="s">
        <v>537</v>
      </c>
      <c r="M54" s="39"/>
    </row>
    <row r="55" spans="1:13" s="13" customFormat="1" ht="28.5" customHeight="1">
      <c r="A55" s="33"/>
      <c r="B55" s="33"/>
      <c r="C55" s="30"/>
      <c r="D55" s="34"/>
      <c r="E55" s="33"/>
      <c r="F55" s="33"/>
      <c r="G55" s="31" t="s">
        <v>636</v>
      </c>
      <c r="H55" s="32" t="s">
        <v>534</v>
      </c>
      <c r="I55" s="31" t="s">
        <v>637</v>
      </c>
      <c r="J55" s="31" t="s">
        <v>638</v>
      </c>
      <c r="K55" s="32" t="s">
        <v>509</v>
      </c>
      <c r="L55" s="32" t="s">
        <v>537</v>
      </c>
      <c r="M55" s="39"/>
    </row>
    <row r="56" spans="1:13" s="13" customFormat="1" ht="29.25" customHeight="1">
      <c r="A56" s="33"/>
      <c r="B56" s="33"/>
      <c r="C56" s="30"/>
      <c r="D56" s="34"/>
      <c r="E56" s="33"/>
      <c r="F56" s="33"/>
      <c r="G56" s="31" t="s">
        <v>639</v>
      </c>
      <c r="H56" s="32" t="s">
        <v>519</v>
      </c>
      <c r="I56" s="31" t="s">
        <v>640</v>
      </c>
      <c r="J56" s="31" t="s">
        <v>521</v>
      </c>
      <c r="K56" s="32" t="s">
        <v>494</v>
      </c>
      <c r="L56" s="32" t="s">
        <v>495</v>
      </c>
      <c r="M56" s="39"/>
    </row>
    <row r="57" spans="1:13" s="13" customFormat="1" ht="31.5" customHeight="1">
      <c r="A57" s="33"/>
      <c r="B57" s="33"/>
      <c r="C57" s="30"/>
      <c r="D57" s="34"/>
      <c r="E57" s="33"/>
      <c r="F57" s="29" t="s">
        <v>511</v>
      </c>
      <c r="G57" s="31" t="s">
        <v>641</v>
      </c>
      <c r="H57" s="32" t="s">
        <v>507</v>
      </c>
      <c r="I57" s="31" t="s">
        <v>642</v>
      </c>
      <c r="J57" s="31" t="s">
        <v>643</v>
      </c>
      <c r="K57" s="32" t="s">
        <v>509</v>
      </c>
      <c r="L57" s="32" t="s">
        <v>537</v>
      </c>
      <c r="M57" s="39"/>
    </row>
    <row r="58" spans="1:13" s="13" customFormat="1" ht="30" customHeight="1">
      <c r="A58" s="33"/>
      <c r="B58" s="33"/>
      <c r="C58" s="30"/>
      <c r="D58" s="34"/>
      <c r="E58" s="29" t="s">
        <v>599</v>
      </c>
      <c r="F58" s="29" t="s">
        <v>516</v>
      </c>
      <c r="G58" s="31" t="s">
        <v>644</v>
      </c>
      <c r="H58" s="32" t="s">
        <v>645</v>
      </c>
      <c r="I58" s="31" t="s">
        <v>646</v>
      </c>
      <c r="J58" s="31" t="s">
        <v>647</v>
      </c>
      <c r="K58" s="32" t="s">
        <v>648</v>
      </c>
      <c r="L58" s="32" t="s">
        <v>537</v>
      </c>
      <c r="M58" s="39"/>
    </row>
    <row r="59" spans="1:13" s="13" customFormat="1" ht="29.25" customHeight="1">
      <c r="A59" s="33"/>
      <c r="B59" s="33"/>
      <c r="C59" s="30"/>
      <c r="D59" s="34"/>
      <c r="E59" s="33"/>
      <c r="F59" s="33"/>
      <c r="G59" s="31" t="s">
        <v>649</v>
      </c>
      <c r="H59" s="32" t="s">
        <v>650</v>
      </c>
      <c r="I59" s="31" t="s">
        <v>651</v>
      </c>
      <c r="J59" s="31" t="s">
        <v>652</v>
      </c>
      <c r="K59" s="32" t="s">
        <v>653</v>
      </c>
      <c r="L59" s="32" t="s">
        <v>537</v>
      </c>
      <c r="M59" s="39"/>
    </row>
    <row r="60" spans="1:13" s="13" customFormat="1" ht="22.5" customHeight="1">
      <c r="A60" s="33"/>
      <c r="B60" s="33"/>
      <c r="C60" s="30"/>
      <c r="D60" s="34"/>
      <c r="E60" s="33"/>
      <c r="F60" s="33"/>
      <c r="G60" s="31" t="s">
        <v>654</v>
      </c>
      <c r="H60" s="32" t="s">
        <v>586</v>
      </c>
      <c r="I60" s="31" t="s">
        <v>655</v>
      </c>
      <c r="J60" s="31" t="s">
        <v>656</v>
      </c>
      <c r="K60" s="32" t="s">
        <v>653</v>
      </c>
      <c r="L60" s="32" t="s">
        <v>537</v>
      </c>
      <c r="M60" s="39"/>
    </row>
    <row r="61" spans="1:13" s="13" customFormat="1" ht="27.75" customHeight="1">
      <c r="A61" s="33"/>
      <c r="B61" s="33"/>
      <c r="C61" s="30"/>
      <c r="D61" s="34"/>
      <c r="E61" s="33"/>
      <c r="F61" s="29" t="s">
        <v>517</v>
      </c>
      <c r="G61" s="31" t="s">
        <v>657</v>
      </c>
      <c r="H61" s="32" t="s">
        <v>601</v>
      </c>
      <c r="I61" s="31" t="s">
        <v>658</v>
      </c>
      <c r="J61" s="31" t="s">
        <v>659</v>
      </c>
      <c r="K61" s="32" t="s">
        <v>604</v>
      </c>
      <c r="L61" s="32" t="s">
        <v>537</v>
      </c>
      <c r="M61" s="39"/>
    </row>
    <row r="62" spans="1:13" s="13" customFormat="1" ht="29.25" customHeight="1">
      <c r="A62" s="33"/>
      <c r="B62" s="33"/>
      <c r="C62" s="30"/>
      <c r="D62" s="34"/>
      <c r="E62" s="33"/>
      <c r="F62" s="33"/>
      <c r="G62" s="31" t="s">
        <v>660</v>
      </c>
      <c r="H62" s="32" t="s">
        <v>661</v>
      </c>
      <c r="I62" s="31" t="s">
        <v>662</v>
      </c>
      <c r="J62" s="31" t="s">
        <v>521</v>
      </c>
      <c r="K62" s="32" t="s">
        <v>494</v>
      </c>
      <c r="L62" s="32" t="s">
        <v>495</v>
      </c>
      <c r="M62" s="39"/>
    </row>
    <row r="63" spans="1:13" s="13" customFormat="1" ht="24" customHeight="1">
      <c r="A63" s="33"/>
      <c r="B63" s="33"/>
      <c r="C63" s="30"/>
      <c r="D63" s="34"/>
      <c r="E63" s="33"/>
      <c r="F63" s="33"/>
      <c r="G63" s="31" t="s">
        <v>663</v>
      </c>
      <c r="H63" s="32" t="s">
        <v>519</v>
      </c>
      <c r="I63" s="34"/>
      <c r="J63" s="34"/>
      <c r="K63" s="32" t="s">
        <v>494</v>
      </c>
      <c r="L63" s="32" t="s">
        <v>495</v>
      </c>
      <c r="M63" s="39"/>
    </row>
    <row r="64" spans="1:13" s="13" customFormat="1" ht="24" customHeight="1">
      <c r="A64" s="33"/>
      <c r="B64" s="33"/>
      <c r="C64" s="30"/>
      <c r="D64" s="34"/>
      <c r="E64" s="33"/>
      <c r="F64" s="29" t="s">
        <v>522</v>
      </c>
      <c r="G64" s="31" t="s">
        <v>664</v>
      </c>
      <c r="H64" s="32" t="s">
        <v>519</v>
      </c>
      <c r="I64" s="31" t="s">
        <v>665</v>
      </c>
      <c r="J64" s="31" t="s">
        <v>666</v>
      </c>
      <c r="K64" s="32" t="s">
        <v>494</v>
      </c>
      <c r="L64" s="32" t="s">
        <v>495</v>
      </c>
      <c r="M64" s="39"/>
    </row>
    <row r="65" spans="1:13" s="13" customFormat="1" ht="29.25" customHeight="1">
      <c r="A65" s="33"/>
      <c r="B65" s="33"/>
      <c r="C65" s="30"/>
      <c r="D65" s="34"/>
      <c r="E65" s="33"/>
      <c r="F65" s="29" t="s">
        <v>527</v>
      </c>
      <c r="G65" s="31" t="s">
        <v>667</v>
      </c>
      <c r="H65" s="32" t="s">
        <v>668</v>
      </c>
      <c r="I65" s="31" t="s">
        <v>669</v>
      </c>
      <c r="J65" s="31" t="s">
        <v>670</v>
      </c>
      <c r="K65" s="32" t="s">
        <v>494</v>
      </c>
      <c r="L65" s="32" t="s">
        <v>495</v>
      </c>
      <c r="M65" s="39"/>
    </row>
    <row r="66" spans="1:13" s="13" customFormat="1" ht="34.5" customHeight="1">
      <c r="A66" s="33"/>
      <c r="B66" s="33"/>
      <c r="C66" s="30"/>
      <c r="D66" s="34"/>
      <c r="E66" s="33"/>
      <c r="F66" s="33"/>
      <c r="G66" s="31" t="s">
        <v>671</v>
      </c>
      <c r="H66" s="32" t="s">
        <v>519</v>
      </c>
      <c r="I66" s="31" t="s">
        <v>672</v>
      </c>
      <c r="J66" s="31" t="s">
        <v>673</v>
      </c>
      <c r="K66" s="32" t="s">
        <v>494</v>
      </c>
      <c r="L66" s="32" t="s">
        <v>495</v>
      </c>
      <c r="M66" s="39"/>
    </row>
    <row r="67" spans="1:13" s="13" customFormat="1" ht="33.75" customHeight="1">
      <c r="A67" s="33"/>
      <c r="B67" s="33"/>
      <c r="C67" s="30"/>
      <c r="D67" s="34"/>
      <c r="E67" s="29" t="s">
        <v>531</v>
      </c>
      <c r="F67" s="29" t="s">
        <v>532</v>
      </c>
      <c r="G67" s="31" t="s">
        <v>674</v>
      </c>
      <c r="H67" s="32">
        <v>95</v>
      </c>
      <c r="I67" s="31" t="s">
        <v>675</v>
      </c>
      <c r="J67" s="31" t="s">
        <v>676</v>
      </c>
      <c r="K67" s="32" t="s">
        <v>509</v>
      </c>
      <c r="L67" s="32" t="s">
        <v>537</v>
      </c>
      <c r="M67" s="39"/>
    </row>
    <row r="68" spans="1:13" s="13" customFormat="1" ht="27.75" customHeight="1">
      <c r="A68" s="40" t="s">
        <v>155</v>
      </c>
      <c r="B68" s="40" t="s">
        <v>677</v>
      </c>
      <c r="C68" s="41">
        <v>460</v>
      </c>
      <c r="D68" s="42" t="s">
        <v>678</v>
      </c>
      <c r="E68" s="43" t="s">
        <v>485</v>
      </c>
      <c r="F68" s="44" t="s">
        <v>486</v>
      </c>
      <c r="G68" s="45" t="s">
        <v>679</v>
      </c>
      <c r="H68" s="46">
        <v>460</v>
      </c>
      <c r="I68" s="45" t="s">
        <v>680</v>
      </c>
      <c r="J68" s="45" t="s">
        <v>617</v>
      </c>
      <c r="K68" s="46" t="s">
        <v>491</v>
      </c>
      <c r="L68" s="46" t="s">
        <v>492</v>
      </c>
      <c r="M68" s="77"/>
    </row>
    <row r="69" spans="1:13" s="13" customFormat="1" ht="30.75" customHeight="1">
      <c r="A69" s="47"/>
      <c r="B69" s="47"/>
      <c r="C69" s="41"/>
      <c r="D69" s="48"/>
      <c r="E69" s="43"/>
      <c r="F69" s="44" t="s">
        <v>493</v>
      </c>
      <c r="G69" s="45" t="s">
        <v>681</v>
      </c>
      <c r="H69" s="49">
        <v>60</v>
      </c>
      <c r="I69" s="45" t="s">
        <v>682</v>
      </c>
      <c r="J69" s="45" t="s">
        <v>683</v>
      </c>
      <c r="K69" s="46" t="s">
        <v>509</v>
      </c>
      <c r="L69" s="46" t="s">
        <v>537</v>
      </c>
      <c r="M69" s="77"/>
    </row>
    <row r="70" spans="1:13" s="13" customFormat="1" ht="34.5" customHeight="1">
      <c r="A70" s="47"/>
      <c r="B70" s="47"/>
      <c r="C70" s="41"/>
      <c r="D70" s="48"/>
      <c r="E70" s="43"/>
      <c r="F70" s="44" t="s">
        <v>496</v>
      </c>
      <c r="G70" s="50" t="s">
        <v>494</v>
      </c>
      <c r="H70" s="51" t="s">
        <v>494</v>
      </c>
      <c r="I70" s="48" t="s">
        <v>494</v>
      </c>
      <c r="J70" s="48" t="s">
        <v>494</v>
      </c>
      <c r="K70" s="51" t="s">
        <v>495</v>
      </c>
      <c r="L70" s="51" t="s">
        <v>495</v>
      </c>
      <c r="M70" s="77"/>
    </row>
    <row r="71" spans="1:13" s="13" customFormat="1" ht="27.75" customHeight="1">
      <c r="A71" s="47"/>
      <c r="B71" s="47"/>
      <c r="C71" s="41"/>
      <c r="D71" s="48"/>
      <c r="E71" s="52" t="s">
        <v>497</v>
      </c>
      <c r="F71" s="52" t="s">
        <v>498</v>
      </c>
      <c r="G71" s="53" t="s">
        <v>684</v>
      </c>
      <c r="H71" s="43">
        <v>60</v>
      </c>
      <c r="I71" s="45" t="s">
        <v>685</v>
      </c>
      <c r="J71" s="45" t="s">
        <v>686</v>
      </c>
      <c r="K71" s="46" t="s">
        <v>168</v>
      </c>
      <c r="L71" s="46" t="s">
        <v>537</v>
      </c>
      <c r="M71" s="78"/>
    </row>
    <row r="72" spans="1:13" s="13" customFormat="1" ht="27.75" customHeight="1">
      <c r="A72" s="47"/>
      <c r="B72" s="47"/>
      <c r="C72" s="41"/>
      <c r="D72" s="48"/>
      <c r="E72" s="54"/>
      <c r="F72" s="52" t="s">
        <v>505</v>
      </c>
      <c r="G72" s="53" t="s">
        <v>687</v>
      </c>
      <c r="H72" s="55">
        <v>95</v>
      </c>
      <c r="I72" s="50" t="s">
        <v>688</v>
      </c>
      <c r="J72" s="50" t="s">
        <v>689</v>
      </c>
      <c r="K72" s="51" t="s">
        <v>509</v>
      </c>
      <c r="L72" s="46" t="s">
        <v>537</v>
      </c>
      <c r="M72" s="78"/>
    </row>
    <row r="73" spans="1:13" s="13" customFormat="1" ht="27.75" customHeight="1">
      <c r="A73" s="47"/>
      <c r="B73" s="47"/>
      <c r="C73" s="41"/>
      <c r="D73" s="48"/>
      <c r="E73" s="54"/>
      <c r="F73" s="54"/>
      <c r="G73" s="53" t="s">
        <v>690</v>
      </c>
      <c r="H73" s="55">
        <v>95</v>
      </c>
      <c r="I73" s="50" t="s">
        <v>691</v>
      </c>
      <c r="J73" s="50" t="s">
        <v>692</v>
      </c>
      <c r="K73" s="51" t="s">
        <v>509</v>
      </c>
      <c r="L73" s="46" t="s">
        <v>537</v>
      </c>
      <c r="M73" s="78"/>
    </row>
    <row r="74" spans="1:13" s="13" customFormat="1" ht="27.75" customHeight="1">
      <c r="A74" s="47"/>
      <c r="B74" s="47"/>
      <c r="C74" s="41"/>
      <c r="D74" s="48"/>
      <c r="E74" s="54"/>
      <c r="F74" s="54"/>
      <c r="G74" s="53" t="s">
        <v>693</v>
      </c>
      <c r="H74" s="55">
        <v>95</v>
      </c>
      <c r="I74" s="78" t="s">
        <v>694</v>
      </c>
      <c r="J74" s="78" t="s">
        <v>695</v>
      </c>
      <c r="K74" s="51" t="s">
        <v>509</v>
      </c>
      <c r="L74" s="46" t="s">
        <v>537</v>
      </c>
      <c r="M74" s="78"/>
    </row>
    <row r="75" spans="1:13" s="13" customFormat="1" ht="27.75" customHeight="1">
      <c r="A75" s="47"/>
      <c r="B75" s="47"/>
      <c r="C75" s="41"/>
      <c r="D75" s="48"/>
      <c r="E75" s="54"/>
      <c r="F75" s="52" t="s">
        <v>511</v>
      </c>
      <c r="G75" s="53" t="s">
        <v>696</v>
      </c>
      <c r="H75" s="56" t="s">
        <v>594</v>
      </c>
      <c r="I75" s="78" t="s">
        <v>697</v>
      </c>
      <c r="J75" s="78" t="s">
        <v>521</v>
      </c>
      <c r="K75" s="51" t="s">
        <v>495</v>
      </c>
      <c r="L75" s="51" t="s">
        <v>495</v>
      </c>
      <c r="M75" s="78"/>
    </row>
    <row r="76" spans="1:13" s="13" customFormat="1" ht="24" customHeight="1">
      <c r="A76" s="47"/>
      <c r="B76" s="47"/>
      <c r="C76" s="41"/>
      <c r="D76" s="48"/>
      <c r="E76" s="43" t="s">
        <v>515</v>
      </c>
      <c r="F76" s="43" t="s">
        <v>516</v>
      </c>
      <c r="G76" s="57" t="s">
        <v>494</v>
      </c>
      <c r="H76" s="58" t="s">
        <v>494</v>
      </c>
      <c r="I76" s="48" t="s">
        <v>494</v>
      </c>
      <c r="J76" s="48" t="s">
        <v>494</v>
      </c>
      <c r="K76" s="51" t="s">
        <v>495</v>
      </c>
      <c r="L76" s="51" t="s">
        <v>495</v>
      </c>
      <c r="M76" s="78"/>
    </row>
    <row r="77" spans="1:13" s="13" customFormat="1" ht="24" customHeight="1">
      <c r="A77" s="47"/>
      <c r="B77" s="47"/>
      <c r="C77" s="41"/>
      <c r="D77" s="48"/>
      <c r="E77" s="43"/>
      <c r="F77" s="52" t="s">
        <v>517</v>
      </c>
      <c r="G77" s="53" t="s">
        <v>698</v>
      </c>
      <c r="H77" s="59" t="s">
        <v>699</v>
      </c>
      <c r="I77" s="78" t="s">
        <v>700</v>
      </c>
      <c r="J77" s="78" t="s">
        <v>521</v>
      </c>
      <c r="K77" s="51" t="s">
        <v>495</v>
      </c>
      <c r="L77" s="51" t="s">
        <v>495</v>
      </c>
      <c r="M77" s="78"/>
    </row>
    <row r="78" spans="1:13" s="13" customFormat="1" ht="24" customHeight="1">
      <c r="A78" s="47"/>
      <c r="B78" s="47"/>
      <c r="C78" s="41"/>
      <c r="D78" s="48"/>
      <c r="E78" s="43"/>
      <c r="F78" s="54"/>
      <c r="G78" s="53" t="s">
        <v>701</v>
      </c>
      <c r="H78" s="59" t="s">
        <v>702</v>
      </c>
      <c r="I78" s="78" t="s">
        <v>703</v>
      </c>
      <c r="J78" s="78" t="s">
        <v>521</v>
      </c>
      <c r="K78" s="51" t="s">
        <v>495</v>
      </c>
      <c r="L78" s="51" t="s">
        <v>495</v>
      </c>
      <c r="M78" s="78"/>
    </row>
    <row r="79" spans="1:13" s="13" customFormat="1" ht="39" customHeight="1">
      <c r="A79" s="47"/>
      <c r="B79" s="47"/>
      <c r="C79" s="41"/>
      <c r="D79" s="48"/>
      <c r="E79" s="43"/>
      <c r="F79" s="60"/>
      <c r="G79" s="53" t="s">
        <v>704</v>
      </c>
      <c r="H79" s="59" t="s">
        <v>705</v>
      </c>
      <c r="I79" s="78" t="s">
        <v>706</v>
      </c>
      <c r="J79" s="78" t="s">
        <v>521</v>
      </c>
      <c r="K79" s="51" t="s">
        <v>495</v>
      </c>
      <c r="L79" s="51" t="s">
        <v>495</v>
      </c>
      <c r="M79" s="78"/>
    </row>
    <row r="80" spans="1:13" s="13" customFormat="1" ht="24" customHeight="1">
      <c r="A80" s="47"/>
      <c r="B80" s="47"/>
      <c r="C80" s="41"/>
      <c r="D80" s="48"/>
      <c r="E80" s="43"/>
      <c r="F80" s="43" t="s">
        <v>522</v>
      </c>
      <c r="G80" s="57" t="s">
        <v>494</v>
      </c>
      <c r="H80" s="58" t="s">
        <v>494</v>
      </c>
      <c r="I80" s="48" t="s">
        <v>494</v>
      </c>
      <c r="J80" s="48" t="s">
        <v>494</v>
      </c>
      <c r="K80" s="51" t="s">
        <v>495</v>
      </c>
      <c r="L80" s="51" t="s">
        <v>495</v>
      </c>
      <c r="M80" s="78"/>
    </row>
    <row r="81" spans="1:13" s="13" customFormat="1" ht="30.75" customHeight="1">
      <c r="A81" s="47"/>
      <c r="B81" s="47"/>
      <c r="C81" s="41"/>
      <c r="D81" s="48"/>
      <c r="E81" s="43" t="s">
        <v>531</v>
      </c>
      <c r="F81" s="43" t="s">
        <v>707</v>
      </c>
      <c r="G81" s="53" t="s">
        <v>564</v>
      </c>
      <c r="H81" s="55">
        <v>98</v>
      </c>
      <c r="I81" s="78" t="s">
        <v>708</v>
      </c>
      <c r="J81" s="78" t="s">
        <v>709</v>
      </c>
      <c r="K81" s="51" t="s">
        <v>509</v>
      </c>
      <c r="L81" s="46" t="s">
        <v>537</v>
      </c>
      <c r="M81" s="78"/>
    </row>
    <row r="82" spans="1:13" s="13" customFormat="1" ht="27.75" customHeight="1">
      <c r="A82" s="40" t="s">
        <v>2</v>
      </c>
      <c r="B82" s="40" t="s">
        <v>710</v>
      </c>
      <c r="C82" s="41">
        <f>'21专项清单'!C22</f>
        <v>18783.6</v>
      </c>
      <c r="D82" s="42" t="s">
        <v>711</v>
      </c>
      <c r="E82" s="43" t="s">
        <v>485</v>
      </c>
      <c r="F82" s="44" t="s">
        <v>486</v>
      </c>
      <c r="G82" s="45" t="s">
        <v>712</v>
      </c>
      <c r="H82" s="46">
        <v>18783.6</v>
      </c>
      <c r="I82" s="45" t="s">
        <v>713</v>
      </c>
      <c r="J82" s="45" t="s">
        <v>617</v>
      </c>
      <c r="K82" s="46" t="s">
        <v>491</v>
      </c>
      <c r="L82" s="46" t="s">
        <v>492</v>
      </c>
      <c r="M82" s="77"/>
    </row>
    <row r="83" spans="1:13" s="13" customFormat="1" ht="30.75" customHeight="1">
      <c r="A83" s="47"/>
      <c r="B83" s="47"/>
      <c r="C83" s="41"/>
      <c r="D83" s="48"/>
      <c r="E83" s="43"/>
      <c r="F83" s="44" t="s">
        <v>493</v>
      </c>
      <c r="G83" s="57" t="s">
        <v>494</v>
      </c>
      <c r="H83" s="58" t="s">
        <v>494</v>
      </c>
      <c r="I83" s="48" t="s">
        <v>494</v>
      </c>
      <c r="J83" s="48" t="s">
        <v>494</v>
      </c>
      <c r="K83" s="51" t="s">
        <v>495</v>
      </c>
      <c r="L83" s="51" t="s">
        <v>495</v>
      </c>
      <c r="M83" s="77"/>
    </row>
    <row r="84" spans="1:13" s="13" customFormat="1" ht="34.5" customHeight="1">
      <c r="A84" s="47"/>
      <c r="B84" s="47"/>
      <c r="C84" s="41"/>
      <c r="D84" s="48"/>
      <c r="E84" s="43"/>
      <c r="F84" s="29" t="s">
        <v>496</v>
      </c>
      <c r="G84" s="31" t="s">
        <v>618</v>
      </c>
      <c r="H84" s="32">
        <v>400</v>
      </c>
      <c r="I84" s="31" t="s">
        <v>619</v>
      </c>
      <c r="J84" s="31" t="s">
        <v>620</v>
      </c>
      <c r="K84" s="32" t="s">
        <v>621</v>
      </c>
      <c r="L84" s="32" t="s">
        <v>504</v>
      </c>
      <c r="M84" s="77"/>
    </row>
    <row r="85" spans="1:13" s="13" customFormat="1" ht="30.75" customHeight="1">
      <c r="A85" s="47"/>
      <c r="B85" s="47"/>
      <c r="C85" s="41"/>
      <c r="D85" s="48"/>
      <c r="E85" s="52" t="s">
        <v>497</v>
      </c>
      <c r="F85" s="52" t="s">
        <v>498</v>
      </c>
      <c r="G85" s="53" t="s">
        <v>714</v>
      </c>
      <c r="H85" s="43">
        <v>400</v>
      </c>
      <c r="I85" s="45" t="s">
        <v>715</v>
      </c>
      <c r="J85" s="31" t="s">
        <v>620</v>
      </c>
      <c r="K85" s="32" t="s">
        <v>621</v>
      </c>
      <c r="L85" s="32" t="s">
        <v>504</v>
      </c>
      <c r="M85" s="78"/>
    </row>
    <row r="86" spans="1:13" s="13" customFormat="1" ht="24" customHeight="1">
      <c r="A86" s="47"/>
      <c r="B86" s="47"/>
      <c r="C86" s="41"/>
      <c r="D86" s="48"/>
      <c r="E86" s="54"/>
      <c r="F86" s="52" t="s">
        <v>505</v>
      </c>
      <c r="G86" s="53" t="s">
        <v>716</v>
      </c>
      <c r="H86" s="61" t="s">
        <v>661</v>
      </c>
      <c r="I86" s="79" t="s">
        <v>717</v>
      </c>
      <c r="J86" s="50" t="s">
        <v>521</v>
      </c>
      <c r="K86" s="51" t="s">
        <v>495</v>
      </c>
      <c r="L86" s="51" t="s">
        <v>495</v>
      </c>
      <c r="M86" s="78"/>
    </row>
    <row r="87" spans="1:13" s="13" customFormat="1" ht="24" customHeight="1">
      <c r="A87" s="47"/>
      <c r="B87" s="47"/>
      <c r="C87" s="41"/>
      <c r="D87" s="48"/>
      <c r="E87" s="54"/>
      <c r="F87" s="52" t="s">
        <v>511</v>
      </c>
      <c r="G87" s="53" t="s">
        <v>718</v>
      </c>
      <c r="H87" s="56" t="s">
        <v>594</v>
      </c>
      <c r="I87" s="78" t="s">
        <v>719</v>
      </c>
      <c r="J87" s="50" t="s">
        <v>521</v>
      </c>
      <c r="K87" s="51" t="s">
        <v>495</v>
      </c>
      <c r="L87" s="51" t="s">
        <v>495</v>
      </c>
      <c r="M87" s="78"/>
    </row>
    <row r="88" spans="1:13" s="13" customFormat="1" ht="24.75" customHeight="1">
      <c r="A88" s="47"/>
      <c r="B88" s="47"/>
      <c r="C88" s="41"/>
      <c r="D88" s="48"/>
      <c r="E88" s="43" t="s">
        <v>515</v>
      </c>
      <c r="F88" s="62" t="s">
        <v>516</v>
      </c>
      <c r="G88" s="53" t="s">
        <v>720</v>
      </c>
      <c r="H88" s="55">
        <v>6.19</v>
      </c>
      <c r="I88" s="48" t="s">
        <v>721</v>
      </c>
      <c r="J88" s="48" t="s">
        <v>722</v>
      </c>
      <c r="K88" s="51" t="s">
        <v>723</v>
      </c>
      <c r="L88" s="51" t="s">
        <v>537</v>
      </c>
      <c r="M88" s="78"/>
    </row>
    <row r="89" spans="1:13" s="13" customFormat="1" ht="24.75" customHeight="1">
      <c r="A89" s="47"/>
      <c r="B89" s="47"/>
      <c r="C89" s="41"/>
      <c r="D89" s="48"/>
      <c r="E89" s="43"/>
      <c r="F89" s="63"/>
      <c r="G89" s="53" t="s">
        <v>724</v>
      </c>
      <c r="H89" s="55">
        <v>156</v>
      </c>
      <c r="I89" s="48" t="s">
        <v>725</v>
      </c>
      <c r="J89" s="48" t="s">
        <v>726</v>
      </c>
      <c r="K89" s="51" t="s">
        <v>723</v>
      </c>
      <c r="L89" s="51" t="s">
        <v>537</v>
      </c>
      <c r="M89" s="78"/>
    </row>
    <row r="90" spans="1:13" s="13" customFormat="1" ht="24.75" customHeight="1">
      <c r="A90" s="47"/>
      <c r="B90" s="47"/>
      <c r="C90" s="41"/>
      <c r="D90" s="48"/>
      <c r="E90" s="43"/>
      <c r="F90" s="63"/>
      <c r="G90" s="53" t="s">
        <v>727</v>
      </c>
      <c r="H90" s="55">
        <v>158</v>
      </c>
      <c r="I90" s="48" t="s">
        <v>728</v>
      </c>
      <c r="J90" s="48" t="s">
        <v>726</v>
      </c>
      <c r="K90" s="51" t="s">
        <v>723</v>
      </c>
      <c r="L90" s="51" t="s">
        <v>537</v>
      </c>
      <c r="M90" s="78"/>
    </row>
    <row r="91" spans="1:13" s="13" customFormat="1" ht="24.75" customHeight="1">
      <c r="A91" s="47"/>
      <c r="B91" s="47"/>
      <c r="C91" s="41"/>
      <c r="D91" s="48"/>
      <c r="E91" s="43"/>
      <c r="F91" s="52" t="s">
        <v>517</v>
      </c>
      <c r="G91" s="31" t="s">
        <v>657</v>
      </c>
      <c r="H91" s="32" t="s">
        <v>601</v>
      </c>
      <c r="I91" s="31" t="s">
        <v>729</v>
      </c>
      <c r="J91" s="31" t="s">
        <v>659</v>
      </c>
      <c r="K91" s="32" t="s">
        <v>604</v>
      </c>
      <c r="L91" s="32" t="s">
        <v>537</v>
      </c>
      <c r="M91" s="78"/>
    </row>
    <row r="92" spans="1:13" s="13" customFormat="1" ht="27" customHeight="1">
      <c r="A92" s="47"/>
      <c r="B92" s="47"/>
      <c r="C92" s="41"/>
      <c r="D92" s="48"/>
      <c r="E92" s="43"/>
      <c r="F92" s="54"/>
      <c r="G92" s="31" t="s">
        <v>660</v>
      </c>
      <c r="H92" s="32" t="s">
        <v>661</v>
      </c>
      <c r="I92" s="31" t="s">
        <v>662</v>
      </c>
      <c r="J92" s="31" t="s">
        <v>521</v>
      </c>
      <c r="K92" s="32" t="s">
        <v>494</v>
      </c>
      <c r="L92" s="32" t="s">
        <v>495</v>
      </c>
      <c r="M92" s="78"/>
    </row>
    <row r="93" spans="1:13" s="13" customFormat="1" ht="24.75" customHeight="1">
      <c r="A93" s="47"/>
      <c r="B93" s="47"/>
      <c r="C93" s="41"/>
      <c r="D93" s="48"/>
      <c r="E93" s="43"/>
      <c r="F93" s="60"/>
      <c r="G93" s="31" t="s">
        <v>663</v>
      </c>
      <c r="H93" s="32" t="s">
        <v>519</v>
      </c>
      <c r="I93" s="48"/>
      <c r="J93" s="48"/>
      <c r="K93" s="32" t="s">
        <v>494</v>
      </c>
      <c r="L93" s="32" t="s">
        <v>495</v>
      </c>
      <c r="M93" s="78"/>
    </row>
    <row r="94" spans="1:13" s="13" customFormat="1" ht="24" customHeight="1">
      <c r="A94" s="47"/>
      <c r="B94" s="47"/>
      <c r="C94" s="41"/>
      <c r="D94" s="48"/>
      <c r="E94" s="43"/>
      <c r="F94" s="43" t="s">
        <v>522</v>
      </c>
      <c r="G94" s="57" t="s">
        <v>494</v>
      </c>
      <c r="H94" s="32" t="s">
        <v>494</v>
      </c>
      <c r="I94" s="35" t="s">
        <v>494</v>
      </c>
      <c r="J94" s="35" t="s">
        <v>494</v>
      </c>
      <c r="K94" s="51" t="s">
        <v>495</v>
      </c>
      <c r="L94" s="51" t="s">
        <v>495</v>
      </c>
      <c r="M94" s="78"/>
    </row>
    <row r="95" spans="1:13" s="13" customFormat="1" ht="30" customHeight="1">
      <c r="A95" s="47"/>
      <c r="B95" s="47"/>
      <c r="C95" s="41"/>
      <c r="D95" s="48"/>
      <c r="E95" s="43" t="s">
        <v>531</v>
      </c>
      <c r="F95" s="43" t="s">
        <v>707</v>
      </c>
      <c r="G95" s="53" t="s">
        <v>564</v>
      </c>
      <c r="H95" s="55">
        <v>98</v>
      </c>
      <c r="I95" s="78" t="s">
        <v>730</v>
      </c>
      <c r="J95" s="78" t="s">
        <v>709</v>
      </c>
      <c r="K95" s="51" t="s">
        <v>509</v>
      </c>
      <c r="L95" s="46" t="s">
        <v>537</v>
      </c>
      <c r="M95" s="78"/>
    </row>
    <row r="96" spans="1:13" s="13" customFormat="1" ht="27.75" customHeight="1">
      <c r="A96" s="40" t="s">
        <v>2</v>
      </c>
      <c r="B96" s="40" t="s">
        <v>731</v>
      </c>
      <c r="C96" s="41">
        <f>'21专项清单'!C16</f>
        <v>355</v>
      </c>
      <c r="D96" s="42" t="s">
        <v>732</v>
      </c>
      <c r="E96" s="43" t="s">
        <v>485</v>
      </c>
      <c r="F96" s="44" t="s">
        <v>486</v>
      </c>
      <c r="G96" s="45" t="s">
        <v>733</v>
      </c>
      <c r="H96" s="46">
        <v>355</v>
      </c>
      <c r="I96" s="45" t="s">
        <v>734</v>
      </c>
      <c r="J96" s="45" t="s">
        <v>735</v>
      </c>
      <c r="K96" s="46" t="s">
        <v>491</v>
      </c>
      <c r="L96" s="46" t="s">
        <v>492</v>
      </c>
      <c r="M96" s="77"/>
    </row>
    <row r="97" spans="1:13" s="13" customFormat="1" ht="30.75" customHeight="1">
      <c r="A97" s="47"/>
      <c r="B97" s="47"/>
      <c r="C97" s="41"/>
      <c r="D97" s="48"/>
      <c r="E97" s="43"/>
      <c r="F97" s="44" t="s">
        <v>493</v>
      </c>
      <c r="G97" s="57" t="s">
        <v>494</v>
      </c>
      <c r="H97" s="58" t="s">
        <v>494</v>
      </c>
      <c r="I97" s="48" t="s">
        <v>494</v>
      </c>
      <c r="J97" s="48" t="s">
        <v>494</v>
      </c>
      <c r="K97" s="51" t="s">
        <v>495</v>
      </c>
      <c r="L97" s="51" t="s">
        <v>495</v>
      </c>
      <c r="M97" s="77"/>
    </row>
    <row r="98" spans="1:13" s="13" customFormat="1" ht="34.5" customHeight="1">
      <c r="A98" s="47"/>
      <c r="B98" s="47"/>
      <c r="C98" s="41"/>
      <c r="D98" s="48"/>
      <c r="E98" s="43"/>
      <c r="F98" s="29" t="s">
        <v>496</v>
      </c>
      <c r="G98" s="57" t="s">
        <v>494</v>
      </c>
      <c r="H98" s="58" t="s">
        <v>494</v>
      </c>
      <c r="I98" s="48" t="s">
        <v>494</v>
      </c>
      <c r="J98" s="48" t="s">
        <v>494</v>
      </c>
      <c r="K98" s="51" t="s">
        <v>495</v>
      </c>
      <c r="L98" s="51" t="s">
        <v>495</v>
      </c>
      <c r="M98" s="77"/>
    </row>
    <row r="99" spans="1:13" s="13" customFormat="1" ht="25.5" customHeight="1">
      <c r="A99" s="47"/>
      <c r="B99" s="47"/>
      <c r="C99" s="41"/>
      <c r="D99" s="48"/>
      <c r="E99" s="52" t="s">
        <v>497</v>
      </c>
      <c r="F99" s="62" t="s">
        <v>498</v>
      </c>
      <c r="G99" s="45" t="s">
        <v>736</v>
      </c>
      <c r="H99" s="46">
        <v>2</v>
      </c>
      <c r="I99" s="45" t="s">
        <v>737</v>
      </c>
      <c r="J99" s="31" t="s">
        <v>738</v>
      </c>
      <c r="K99" s="32" t="s">
        <v>739</v>
      </c>
      <c r="L99" s="32" t="s">
        <v>537</v>
      </c>
      <c r="M99" s="78"/>
    </row>
    <row r="100" spans="1:13" s="13" customFormat="1" ht="25.5" customHeight="1">
      <c r="A100" s="47"/>
      <c r="B100" s="47"/>
      <c r="C100" s="41"/>
      <c r="D100" s="48"/>
      <c r="E100" s="64"/>
      <c r="F100" s="63"/>
      <c r="G100" s="45" t="s">
        <v>740</v>
      </c>
      <c r="H100" s="46">
        <v>9</v>
      </c>
      <c r="I100" s="70" t="s">
        <v>741</v>
      </c>
      <c r="J100" s="31" t="s">
        <v>738</v>
      </c>
      <c r="K100" s="32" t="s">
        <v>739</v>
      </c>
      <c r="L100" s="32" t="s">
        <v>537</v>
      </c>
      <c r="M100" s="78"/>
    </row>
    <row r="101" spans="1:13" s="13" customFormat="1" ht="25.5" customHeight="1">
      <c r="A101" s="47"/>
      <c r="B101" s="47"/>
      <c r="C101" s="41"/>
      <c r="D101" s="48"/>
      <c r="E101" s="64"/>
      <c r="F101" s="63"/>
      <c r="G101" s="45" t="s">
        <v>742</v>
      </c>
      <c r="H101" s="46">
        <v>6</v>
      </c>
      <c r="I101" s="70" t="s">
        <v>743</v>
      </c>
      <c r="J101" s="31" t="s">
        <v>738</v>
      </c>
      <c r="K101" s="32" t="s">
        <v>739</v>
      </c>
      <c r="L101" s="32" t="s">
        <v>537</v>
      </c>
      <c r="M101" s="78"/>
    </row>
    <row r="102" spans="1:13" s="13" customFormat="1" ht="25.5" customHeight="1">
      <c r="A102" s="47"/>
      <c r="B102" s="47"/>
      <c r="C102" s="41"/>
      <c r="D102" s="48"/>
      <c r="E102" s="64"/>
      <c r="F102" s="63"/>
      <c r="G102" s="45" t="s">
        <v>744</v>
      </c>
      <c r="H102" s="46">
        <v>25</v>
      </c>
      <c r="I102" s="70" t="s">
        <v>745</v>
      </c>
      <c r="J102" s="31" t="s">
        <v>746</v>
      </c>
      <c r="K102" s="32" t="s">
        <v>625</v>
      </c>
      <c r="L102" s="32" t="s">
        <v>537</v>
      </c>
      <c r="M102" s="78"/>
    </row>
    <row r="103" spans="1:13" s="13" customFormat="1" ht="25.5" customHeight="1">
      <c r="A103" s="47"/>
      <c r="B103" s="47"/>
      <c r="C103" s="41"/>
      <c r="D103" s="48"/>
      <c r="E103" s="64"/>
      <c r="F103" s="63"/>
      <c r="G103" s="45" t="s">
        <v>747</v>
      </c>
      <c r="H103" s="46">
        <v>15</v>
      </c>
      <c r="I103" s="70" t="s">
        <v>748</v>
      </c>
      <c r="J103" s="31" t="s">
        <v>746</v>
      </c>
      <c r="K103" s="32" t="s">
        <v>625</v>
      </c>
      <c r="L103" s="32" t="s">
        <v>537</v>
      </c>
      <c r="M103" s="78"/>
    </row>
    <row r="104" spans="1:13" s="13" customFormat="1" ht="24" customHeight="1">
      <c r="A104" s="47"/>
      <c r="B104" s="47"/>
      <c r="C104" s="41"/>
      <c r="D104" s="48"/>
      <c r="E104" s="54"/>
      <c r="F104" s="62" t="s">
        <v>505</v>
      </c>
      <c r="G104" s="45" t="s">
        <v>749</v>
      </c>
      <c r="H104" s="46">
        <v>58</v>
      </c>
      <c r="I104" s="79" t="s">
        <v>750</v>
      </c>
      <c r="J104" s="31" t="s">
        <v>751</v>
      </c>
      <c r="K104" s="51" t="s">
        <v>752</v>
      </c>
      <c r="L104" s="32" t="s">
        <v>537</v>
      </c>
      <c r="M104" s="78"/>
    </row>
    <row r="105" spans="1:13" s="13" customFormat="1" ht="24" customHeight="1">
      <c r="A105" s="47"/>
      <c r="B105" s="47"/>
      <c r="C105" s="41"/>
      <c r="D105" s="48"/>
      <c r="E105" s="54"/>
      <c r="F105" s="63"/>
      <c r="G105" s="45" t="s">
        <v>753</v>
      </c>
      <c r="H105" s="46">
        <v>18</v>
      </c>
      <c r="I105" s="80" t="s">
        <v>754</v>
      </c>
      <c r="J105" s="31" t="s">
        <v>755</v>
      </c>
      <c r="K105" s="51" t="s">
        <v>509</v>
      </c>
      <c r="L105" s="32" t="s">
        <v>537</v>
      </c>
      <c r="M105" s="78"/>
    </row>
    <row r="106" spans="1:13" s="13" customFormat="1" ht="24" customHeight="1">
      <c r="A106" s="47"/>
      <c r="B106" s="47"/>
      <c r="C106" s="41"/>
      <c r="D106" s="48"/>
      <c r="E106" s="54"/>
      <c r="F106" s="63"/>
      <c r="G106" s="45" t="s">
        <v>756</v>
      </c>
      <c r="H106" s="46">
        <v>70</v>
      </c>
      <c r="I106" s="80" t="s">
        <v>757</v>
      </c>
      <c r="J106" s="31" t="s">
        <v>755</v>
      </c>
      <c r="K106" s="51" t="s">
        <v>509</v>
      </c>
      <c r="L106" s="32" t="s">
        <v>537</v>
      </c>
      <c r="M106" s="78"/>
    </row>
    <row r="107" spans="1:13" s="13" customFormat="1" ht="24" customHeight="1">
      <c r="A107" s="47"/>
      <c r="B107" s="47"/>
      <c r="C107" s="41"/>
      <c r="D107" s="48"/>
      <c r="E107" s="54"/>
      <c r="F107" s="63"/>
      <c r="G107" s="45" t="s">
        <v>758</v>
      </c>
      <c r="H107" s="46">
        <v>2.3</v>
      </c>
      <c r="I107" s="80" t="s">
        <v>759</v>
      </c>
      <c r="J107" s="31" t="s">
        <v>760</v>
      </c>
      <c r="K107" s="51" t="s">
        <v>509</v>
      </c>
      <c r="L107" s="32" t="s">
        <v>537</v>
      </c>
      <c r="M107" s="78"/>
    </row>
    <row r="108" spans="1:13" s="13" customFormat="1" ht="24" customHeight="1">
      <c r="A108" s="47"/>
      <c r="B108" s="47"/>
      <c r="C108" s="41"/>
      <c r="D108" s="48"/>
      <c r="E108" s="54"/>
      <c r="F108" s="63"/>
      <c r="G108" s="45" t="s">
        <v>761</v>
      </c>
      <c r="H108" s="46" t="s">
        <v>762</v>
      </c>
      <c r="I108" s="80" t="s">
        <v>763</v>
      </c>
      <c r="J108" s="50" t="s">
        <v>521</v>
      </c>
      <c r="K108" s="51" t="s">
        <v>495</v>
      </c>
      <c r="L108" s="51" t="s">
        <v>495</v>
      </c>
      <c r="M108" s="78"/>
    </row>
    <row r="109" spans="1:13" s="13" customFormat="1" ht="24" customHeight="1">
      <c r="A109" s="47"/>
      <c r="B109" s="47"/>
      <c r="C109" s="41"/>
      <c r="D109" s="48"/>
      <c r="E109" s="54"/>
      <c r="F109" s="52" t="s">
        <v>511</v>
      </c>
      <c r="G109" s="45" t="s">
        <v>764</v>
      </c>
      <c r="H109" s="46" t="s">
        <v>765</v>
      </c>
      <c r="I109" s="78" t="s">
        <v>766</v>
      </c>
      <c r="J109" s="50" t="s">
        <v>521</v>
      </c>
      <c r="K109" s="51" t="s">
        <v>495</v>
      </c>
      <c r="L109" s="51" t="s">
        <v>495</v>
      </c>
      <c r="M109" s="78"/>
    </row>
    <row r="110" spans="1:13" s="13" customFormat="1" ht="24" customHeight="1">
      <c r="A110" s="47"/>
      <c r="B110" s="47"/>
      <c r="C110" s="41"/>
      <c r="D110" s="48"/>
      <c r="E110" s="62" t="s">
        <v>515</v>
      </c>
      <c r="F110" s="62" t="s">
        <v>516</v>
      </c>
      <c r="G110" s="53" t="s">
        <v>720</v>
      </c>
      <c r="H110" s="55">
        <v>6.19</v>
      </c>
      <c r="I110" s="48" t="s">
        <v>721</v>
      </c>
      <c r="J110" s="48" t="s">
        <v>722</v>
      </c>
      <c r="K110" s="51" t="s">
        <v>723</v>
      </c>
      <c r="L110" s="51" t="s">
        <v>537</v>
      </c>
      <c r="M110" s="78"/>
    </row>
    <row r="111" spans="1:13" s="13" customFormat="1" ht="24" customHeight="1">
      <c r="A111" s="47"/>
      <c r="B111" s="47"/>
      <c r="C111" s="41"/>
      <c r="D111" s="48"/>
      <c r="E111" s="63"/>
      <c r="F111" s="63"/>
      <c r="G111" s="53" t="s">
        <v>724</v>
      </c>
      <c r="H111" s="55">
        <v>156</v>
      </c>
      <c r="I111" s="48" t="s">
        <v>725</v>
      </c>
      <c r="J111" s="48" t="s">
        <v>726</v>
      </c>
      <c r="K111" s="51" t="s">
        <v>723</v>
      </c>
      <c r="L111" s="51" t="s">
        <v>537</v>
      </c>
      <c r="M111" s="78"/>
    </row>
    <row r="112" spans="1:13" s="13" customFormat="1" ht="24" customHeight="1">
      <c r="A112" s="47"/>
      <c r="B112" s="47"/>
      <c r="C112" s="41"/>
      <c r="D112" s="48"/>
      <c r="E112" s="63"/>
      <c r="F112" s="63"/>
      <c r="G112" s="53" t="s">
        <v>727</v>
      </c>
      <c r="H112" s="55">
        <v>158</v>
      </c>
      <c r="I112" s="48" t="s">
        <v>728</v>
      </c>
      <c r="J112" s="48" t="s">
        <v>726</v>
      </c>
      <c r="K112" s="51" t="s">
        <v>723</v>
      </c>
      <c r="L112" s="51" t="s">
        <v>537</v>
      </c>
      <c r="M112" s="78"/>
    </row>
    <row r="113" spans="1:13" s="13" customFormat="1" ht="24" customHeight="1">
      <c r="A113" s="47"/>
      <c r="B113" s="47"/>
      <c r="C113" s="41"/>
      <c r="D113" s="48"/>
      <c r="E113" s="63"/>
      <c r="F113" s="52" t="s">
        <v>517</v>
      </c>
      <c r="G113" s="31" t="s">
        <v>657</v>
      </c>
      <c r="H113" s="32" t="s">
        <v>601</v>
      </c>
      <c r="I113" s="31" t="s">
        <v>729</v>
      </c>
      <c r="J113" s="31" t="s">
        <v>659</v>
      </c>
      <c r="K113" s="32" t="s">
        <v>604</v>
      </c>
      <c r="L113" s="32" t="s">
        <v>537</v>
      </c>
      <c r="M113" s="78"/>
    </row>
    <row r="114" spans="1:13" s="13" customFormat="1" ht="24" customHeight="1">
      <c r="A114" s="47"/>
      <c r="B114" s="47"/>
      <c r="C114" s="41"/>
      <c r="D114" s="48"/>
      <c r="E114" s="63"/>
      <c r="F114" s="54"/>
      <c r="G114" s="31" t="s">
        <v>660</v>
      </c>
      <c r="H114" s="32" t="s">
        <v>661</v>
      </c>
      <c r="I114" s="31" t="s">
        <v>662</v>
      </c>
      <c r="J114" s="31" t="s">
        <v>521</v>
      </c>
      <c r="K114" s="32" t="s">
        <v>494</v>
      </c>
      <c r="L114" s="32" t="s">
        <v>495</v>
      </c>
      <c r="M114" s="78"/>
    </row>
    <row r="115" spans="1:13" s="13" customFormat="1" ht="24.75" customHeight="1">
      <c r="A115" s="47"/>
      <c r="B115" s="47"/>
      <c r="C115" s="41"/>
      <c r="D115" s="48"/>
      <c r="E115" s="63"/>
      <c r="F115" s="60"/>
      <c r="G115" s="31" t="s">
        <v>663</v>
      </c>
      <c r="H115" s="32" t="s">
        <v>519</v>
      </c>
      <c r="I115" s="48"/>
      <c r="J115" s="48"/>
      <c r="K115" s="32" t="s">
        <v>494</v>
      </c>
      <c r="L115" s="32" t="s">
        <v>495</v>
      </c>
      <c r="M115" s="78"/>
    </row>
    <row r="116" spans="1:13" s="13" customFormat="1" ht="24" customHeight="1">
      <c r="A116" s="47"/>
      <c r="B116" s="47"/>
      <c r="C116" s="41"/>
      <c r="D116" s="48"/>
      <c r="E116" s="63"/>
      <c r="F116" s="52" t="s">
        <v>522</v>
      </c>
      <c r="G116" s="31" t="s">
        <v>767</v>
      </c>
      <c r="H116" s="32">
        <v>89</v>
      </c>
      <c r="I116" s="31" t="s">
        <v>768</v>
      </c>
      <c r="J116" s="31" t="s">
        <v>755</v>
      </c>
      <c r="K116" s="51" t="s">
        <v>509</v>
      </c>
      <c r="L116" s="51" t="s">
        <v>537</v>
      </c>
      <c r="M116" s="78"/>
    </row>
    <row r="117" spans="1:13" s="13" customFormat="1" ht="24" customHeight="1">
      <c r="A117" s="47"/>
      <c r="B117" s="47"/>
      <c r="C117" s="41"/>
      <c r="D117" s="48"/>
      <c r="E117" s="63"/>
      <c r="F117" s="54"/>
      <c r="G117" s="31" t="s">
        <v>769</v>
      </c>
      <c r="H117" s="32">
        <v>8</v>
      </c>
      <c r="I117" s="48" t="s">
        <v>770</v>
      </c>
      <c r="J117" s="31" t="s">
        <v>755</v>
      </c>
      <c r="K117" s="51" t="s">
        <v>509</v>
      </c>
      <c r="L117" s="51" t="s">
        <v>537</v>
      </c>
      <c r="M117" s="78"/>
    </row>
    <row r="118" spans="1:13" s="13" customFormat="1" ht="24" customHeight="1">
      <c r="A118" s="47"/>
      <c r="B118" s="47"/>
      <c r="C118" s="41"/>
      <c r="D118" s="48"/>
      <c r="E118" s="65"/>
      <c r="F118" s="60"/>
      <c r="G118" s="31" t="s">
        <v>771</v>
      </c>
      <c r="H118" s="32">
        <v>5</v>
      </c>
      <c r="I118" s="31" t="s">
        <v>772</v>
      </c>
      <c r="J118" s="31" t="s">
        <v>755</v>
      </c>
      <c r="K118" s="51" t="s">
        <v>509</v>
      </c>
      <c r="L118" s="32" t="s">
        <v>537</v>
      </c>
      <c r="M118" s="78"/>
    </row>
    <row r="119" spans="1:13" s="13" customFormat="1" ht="27" customHeight="1">
      <c r="A119" s="47"/>
      <c r="B119" s="47"/>
      <c r="C119" s="41"/>
      <c r="D119" s="48"/>
      <c r="E119" s="43" t="s">
        <v>531</v>
      </c>
      <c r="F119" s="43" t="s">
        <v>707</v>
      </c>
      <c r="G119" s="53" t="s">
        <v>564</v>
      </c>
      <c r="H119" s="55">
        <v>98</v>
      </c>
      <c r="I119" s="78" t="s">
        <v>708</v>
      </c>
      <c r="J119" s="78" t="s">
        <v>709</v>
      </c>
      <c r="K119" s="51" t="s">
        <v>509</v>
      </c>
      <c r="L119" s="46" t="s">
        <v>537</v>
      </c>
      <c r="M119" s="78"/>
    </row>
    <row r="120" spans="1:13" s="13" customFormat="1" ht="27.75" customHeight="1">
      <c r="A120" s="40" t="s">
        <v>2</v>
      </c>
      <c r="B120" s="40" t="s">
        <v>773</v>
      </c>
      <c r="C120" s="41">
        <f>'21专项清单'!C13</f>
        <v>145</v>
      </c>
      <c r="D120" s="42" t="s">
        <v>774</v>
      </c>
      <c r="E120" s="43" t="s">
        <v>485</v>
      </c>
      <c r="F120" s="44" t="s">
        <v>486</v>
      </c>
      <c r="G120" s="45" t="s">
        <v>775</v>
      </c>
      <c r="H120" s="46">
        <v>145</v>
      </c>
      <c r="I120" s="45" t="s">
        <v>776</v>
      </c>
      <c r="J120" s="45" t="s">
        <v>735</v>
      </c>
      <c r="K120" s="46" t="s">
        <v>491</v>
      </c>
      <c r="L120" s="46" t="s">
        <v>492</v>
      </c>
      <c r="M120" s="77"/>
    </row>
    <row r="121" spans="1:13" s="13" customFormat="1" ht="30.75" customHeight="1">
      <c r="A121" s="47"/>
      <c r="B121" s="47"/>
      <c r="C121" s="41"/>
      <c r="D121" s="48"/>
      <c r="E121" s="43"/>
      <c r="F121" s="66" t="s">
        <v>493</v>
      </c>
      <c r="G121" s="45" t="s">
        <v>777</v>
      </c>
      <c r="H121" s="67" t="s">
        <v>778</v>
      </c>
      <c r="I121" s="48" t="s">
        <v>779</v>
      </c>
      <c r="J121" s="48" t="s">
        <v>521</v>
      </c>
      <c r="K121" s="51" t="s">
        <v>495</v>
      </c>
      <c r="L121" s="51" t="s">
        <v>495</v>
      </c>
      <c r="M121" s="77"/>
    </row>
    <row r="122" spans="1:13" s="13" customFormat="1" ht="30.75" customHeight="1">
      <c r="A122" s="47"/>
      <c r="B122" s="47"/>
      <c r="C122" s="41"/>
      <c r="D122" s="48"/>
      <c r="E122" s="68"/>
      <c r="F122" s="69"/>
      <c r="G122" s="70" t="s">
        <v>780</v>
      </c>
      <c r="H122" s="46">
        <v>0</v>
      </c>
      <c r="I122" s="48" t="s">
        <v>781</v>
      </c>
      <c r="J122" s="48" t="s">
        <v>782</v>
      </c>
      <c r="K122" s="51" t="s">
        <v>739</v>
      </c>
      <c r="L122" s="51" t="s">
        <v>504</v>
      </c>
      <c r="M122" s="77"/>
    </row>
    <row r="123" spans="1:13" s="13" customFormat="1" ht="24" customHeight="1">
      <c r="A123" s="47"/>
      <c r="B123" s="47"/>
      <c r="C123" s="41"/>
      <c r="D123" s="48"/>
      <c r="E123" s="52"/>
      <c r="F123" s="71" t="s">
        <v>496</v>
      </c>
      <c r="G123" s="57" t="s">
        <v>494</v>
      </c>
      <c r="H123" s="58" t="s">
        <v>494</v>
      </c>
      <c r="I123" s="48" t="s">
        <v>494</v>
      </c>
      <c r="J123" s="48" t="s">
        <v>494</v>
      </c>
      <c r="K123" s="51" t="s">
        <v>495</v>
      </c>
      <c r="L123" s="51" t="s">
        <v>495</v>
      </c>
      <c r="M123" s="77"/>
    </row>
    <row r="124" spans="1:13" s="13" customFormat="1" ht="24" customHeight="1">
      <c r="A124" s="47"/>
      <c r="B124" s="47"/>
      <c r="C124" s="41"/>
      <c r="D124" s="72"/>
      <c r="E124" s="73" t="s">
        <v>497</v>
      </c>
      <c r="F124" s="73" t="s">
        <v>498</v>
      </c>
      <c r="G124" s="74" t="s">
        <v>783</v>
      </c>
      <c r="H124" s="75">
        <v>3</v>
      </c>
      <c r="I124" s="48" t="s">
        <v>784</v>
      </c>
      <c r="J124" s="31" t="s">
        <v>785</v>
      </c>
      <c r="K124" s="51" t="s">
        <v>625</v>
      </c>
      <c r="L124" s="32" t="s">
        <v>504</v>
      </c>
      <c r="M124" s="77"/>
    </row>
    <row r="125" spans="1:13" s="13" customFormat="1" ht="25.5" customHeight="1">
      <c r="A125" s="47"/>
      <c r="B125" s="47"/>
      <c r="C125" s="41"/>
      <c r="D125" s="72"/>
      <c r="E125" s="73"/>
      <c r="F125" s="73"/>
      <c r="G125" s="76" t="s">
        <v>786</v>
      </c>
      <c r="H125" s="46">
        <v>2</v>
      </c>
      <c r="I125" s="45" t="s">
        <v>787</v>
      </c>
      <c r="J125" s="31" t="s">
        <v>788</v>
      </c>
      <c r="K125" s="32" t="s">
        <v>547</v>
      </c>
      <c r="L125" s="32" t="s">
        <v>504</v>
      </c>
      <c r="M125" s="78"/>
    </row>
    <row r="126" spans="1:13" s="13" customFormat="1" ht="25.5" customHeight="1">
      <c r="A126" s="47"/>
      <c r="B126" s="47"/>
      <c r="C126" s="41"/>
      <c r="D126" s="72"/>
      <c r="E126" s="73"/>
      <c r="F126" s="73"/>
      <c r="G126" s="76" t="s">
        <v>789</v>
      </c>
      <c r="H126" s="46">
        <v>12</v>
      </c>
      <c r="I126" s="70" t="s">
        <v>790</v>
      </c>
      <c r="J126" s="31" t="s">
        <v>791</v>
      </c>
      <c r="K126" s="32" t="s">
        <v>547</v>
      </c>
      <c r="L126" s="32" t="s">
        <v>504</v>
      </c>
      <c r="M126" s="78"/>
    </row>
    <row r="127" spans="1:13" s="13" customFormat="1" ht="25.5" customHeight="1">
      <c r="A127" s="47"/>
      <c r="B127" s="47"/>
      <c r="C127" s="41"/>
      <c r="D127" s="72"/>
      <c r="E127" s="73"/>
      <c r="F127" s="73"/>
      <c r="G127" s="76" t="s">
        <v>792</v>
      </c>
      <c r="H127" s="46">
        <v>100</v>
      </c>
      <c r="I127" s="70" t="s">
        <v>793</v>
      </c>
      <c r="J127" s="31" t="s">
        <v>794</v>
      </c>
      <c r="K127" s="32" t="s">
        <v>509</v>
      </c>
      <c r="L127" s="32" t="s">
        <v>504</v>
      </c>
      <c r="M127" s="78"/>
    </row>
    <row r="128" spans="1:13" s="13" customFormat="1" ht="24" customHeight="1">
      <c r="A128" s="47"/>
      <c r="B128" s="47"/>
      <c r="C128" s="41"/>
      <c r="D128" s="72"/>
      <c r="E128" s="73"/>
      <c r="F128" s="62" t="s">
        <v>505</v>
      </c>
      <c r="G128" s="76" t="s">
        <v>795</v>
      </c>
      <c r="H128" s="46">
        <v>95</v>
      </c>
      <c r="I128" s="79" t="s">
        <v>796</v>
      </c>
      <c r="J128" s="31" t="s">
        <v>794</v>
      </c>
      <c r="K128" s="51" t="s">
        <v>509</v>
      </c>
      <c r="L128" s="32" t="s">
        <v>537</v>
      </c>
      <c r="M128" s="78"/>
    </row>
    <row r="129" spans="1:13" s="13" customFormat="1" ht="24" customHeight="1">
      <c r="A129" s="47"/>
      <c r="B129" s="47"/>
      <c r="C129" s="41"/>
      <c r="D129" s="72"/>
      <c r="E129" s="73"/>
      <c r="F129" s="63"/>
      <c r="G129" s="76" t="s">
        <v>797</v>
      </c>
      <c r="H129" s="46">
        <v>95</v>
      </c>
      <c r="I129" s="80" t="s">
        <v>798</v>
      </c>
      <c r="J129" s="31" t="s">
        <v>794</v>
      </c>
      <c r="K129" s="51" t="s">
        <v>509</v>
      </c>
      <c r="L129" s="32" t="s">
        <v>537</v>
      </c>
      <c r="M129" s="78"/>
    </row>
    <row r="130" spans="1:13" s="13" customFormat="1" ht="24" customHeight="1">
      <c r="A130" s="47"/>
      <c r="B130" s="47"/>
      <c r="C130" s="41"/>
      <c r="D130" s="72"/>
      <c r="E130" s="73"/>
      <c r="F130" s="63"/>
      <c r="G130" s="76" t="s">
        <v>799</v>
      </c>
      <c r="H130" s="46" t="s">
        <v>519</v>
      </c>
      <c r="I130" s="80" t="s">
        <v>800</v>
      </c>
      <c r="J130" s="31" t="s">
        <v>521</v>
      </c>
      <c r="K130" s="51" t="s">
        <v>495</v>
      </c>
      <c r="L130" s="32" t="s">
        <v>495</v>
      </c>
      <c r="M130" s="78"/>
    </row>
    <row r="131" spans="1:13" s="13" customFormat="1" ht="24" customHeight="1">
      <c r="A131" s="47"/>
      <c r="B131" s="47"/>
      <c r="C131" s="41"/>
      <c r="D131" s="72"/>
      <c r="E131" s="73"/>
      <c r="F131" s="63"/>
      <c r="G131" s="76" t="s">
        <v>801</v>
      </c>
      <c r="H131" s="46">
        <v>90</v>
      </c>
      <c r="I131" s="80" t="s">
        <v>802</v>
      </c>
      <c r="J131" s="31" t="s">
        <v>794</v>
      </c>
      <c r="K131" s="51" t="s">
        <v>509</v>
      </c>
      <c r="L131" s="32" t="s">
        <v>537</v>
      </c>
      <c r="M131" s="78"/>
    </row>
    <row r="132" spans="1:13" s="13" customFormat="1" ht="24" customHeight="1">
      <c r="A132" s="47"/>
      <c r="B132" s="47"/>
      <c r="C132" s="41"/>
      <c r="D132" s="72"/>
      <c r="E132" s="73"/>
      <c r="F132" s="63"/>
      <c r="G132" s="76" t="s">
        <v>803</v>
      </c>
      <c r="H132" s="46" t="s">
        <v>519</v>
      </c>
      <c r="I132" s="80" t="s">
        <v>804</v>
      </c>
      <c r="J132" s="31" t="s">
        <v>521</v>
      </c>
      <c r="K132" s="51" t="s">
        <v>495</v>
      </c>
      <c r="L132" s="51" t="s">
        <v>495</v>
      </c>
      <c r="M132" s="78"/>
    </row>
    <row r="133" spans="1:13" s="13" customFormat="1" ht="30" customHeight="1">
      <c r="A133" s="47"/>
      <c r="B133" s="47"/>
      <c r="C133" s="41"/>
      <c r="D133" s="72"/>
      <c r="E133" s="73"/>
      <c r="F133" s="65"/>
      <c r="G133" s="81" t="s">
        <v>805</v>
      </c>
      <c r="H133" s="46" t="s">
        <v>806</v>
      </c>
      <c r="I133" s="80" t="s">
        <v>807</v>
      </c>
      <c r="J133" s="31" t="s">
        <v>521</v>
      </c>
      <c r="K133" s="51" t="s">
        <v>495</v>
      </c>
      <c r="L133" s="51" t="s">
        <v>495</v>
      </c>
      <c r="M133" s="78"/>
    </row>
    <row r="134" spans="1:13" s="13" customFormat="1" ht="24" customHeight="1">
      <c r="A134" s="47"/>
      <c r="B134" s="47"/>
      <c r="C134" s="41"/>
      <c r="D134" s="72"/>
      <c r="E134" s="73"/>
      <c r="F134" s="43" t="s">
        <v>511</v>
      </c>
      <c r="G134" s="76" t="s">
        <v>808</v>
      </c>
      <c r="H134" s="46" t="s">
        <v>809</v>
      </c>
      <c r="I134" s="78" t="s">
        <v>810</v>
      </c>
      <c r="J134" s="31" t="s">
        <v>521</v>
      </c>
      <c r="K134" s="51" t="s">
        <v>495</v>
      </c>
      <c r="L134" s="51" t="s">
        <v>495</v>
      </c>
      <c r="M134" s="78"/>
    </row>
    <row r="135" spans="1:13" s="13" customFormat="1" ht="22.5" customHeight="1">
      <c r="A135" s="47"/>
      <c r="B135" s="47"/>
      <c r="C135" s="41"/>
      <c r="D135" s="48"/>
      <c r="E135" s="62" t="s">
        <v>515</v>
      </c>
      <c r="F135" s="62" t="s">
        <v>516</v>
      </c>
      <c r="G135" s="53" t="s">
        <v>494</v>
      </c>
      <c r="H135" s="55" t="s">
        <v>494</v>
      </c>
      <c r="I135" s="55" t="s">
        <v>494</v>
      </c>
      <c r="J135" s="55" t="s">
        <v>494</v>
      </c>
      <c r="K135" s="51" t="s">
        <v>495</v>
      </c>
      <c r="L135" s="51" t="s">
        <v>495</v>
      </c>
      <c r="M135" s="78"/>
    </row>
    <row r="136" spans="1:13" s="13" customFormat="1" ht="28.5" customHeight="1">
      <c r="A136" s="47"/>
      <c r="B136" s="47"/>
      <c r="C136" s="41"/>
      <c r="D136" s="48"/>
      <c r="E136" s="63"/>
      <c r="F136" s="62" t="s">
        <v>517</v>
      </c>
      <c r="G136" s="31" t="s">
        <v>811</v>
      </c>
      <c r="H136" s="32" t="s">
        <v>812</v>
      </c>
      <c r="I136" s="31" t="s">
        <v>813</v>
      </c>
      <c r="J136" s="31" t="s">
        <v>521</v>
      </c>
      <c r="K136" s="51" t="s">
        <v>495</v>
      </c>
      <c r="L136" s="51" t="s">
        <v>495</v>
      </c>
      <c r="M136" s="78"/>
    </row>
    <row r="137" spans="1:13" s="13" customFormat="1" ht="28.5" customHeight="1">
      <c r="A137" s="47"/>
      <c r="B137" s="47"/>
      <c r="C137" s="41"/>
      <c r="D137" s="48"/>
      <c r="E137" s="63"/>
      <c r="F137" s="63"/>
      <c r="G137" s="31" t="s">
        <v>814</v>
      </c>
      <c r="H137" s="32" t="s">
        <v>812</v>
      </c>
      <c r="I137" s="31" t="s">
        <v>815</v>
      </c>
      <c r="J137" s="31" t="s">
        <v>521</v>
      </c>
      <c r="K137" s="51" t="s">
        <v>495</v>
      </c>
      <c r="L137" s="51" t="s">
        <v>495</v>
      </c>
      <c r="M137" s="78"/>
    </row>
    <row r="138" spans="1:13" s="13" customFormat="1" ht="28.5" customHeight="1">
      <c r="A138" s="47"/>
      <c r="B138" s="47"/>
      <c r="C138" s="41"/>
      <c r="D138" s="48"/>
      <c r="E138" s="63"/>
      <c r="F138" s="63"/>
      <c r="G138" s="82" t="s">
        <v>816</v>
      </c>
      <c r="H138" s="83">
        <v>90</v>
      </c>
      <c r="I138" s="31" t="s">
        <v>817</v>
      </c>
      <c r="J138" s="31" t="s">
        <v>794</v>
      </c>
      <c r="K138" s="51" t="s">
        <v>509</v>
      </c>
      <c r="L138" s="32" t="s">
        <v>537</v>
      </c>
      <c r="M138" s="78"/>
    </row>
    <row r="139" spans="1:13" s="13" customFormat="1" ht="28.5" customHeight="1">
      <c r="A139" s="47"/>
      <c r="B139" s="47"/>
      <c r="C139" s="41"/>
      <c r="D139" s="48"/>
      <c r="E139" s="63"/>
      <c r="F139" s="63"/>
      <c r="G139" s="84" t="s">
        <v>818</v>
      </c>
      <c r="H139" s="85" t="s">
        <v>819</v>
      </c>
      <c r="I139" s="93" t="s">
        <v>820</v>
      </c>
      <c r="J139" s="31" t="s">
        <v>521</v>
      </c>
      <c r="K139" s="51" t="s">
        <v>495</v>
      </c>
      <c r="L139" s="51" t="s">
        <v>495</v>
      </c>
      <c r="M139" s="78"/>
    </row>
    <row r="140" spans="1:13" s="13" customFormat="1" ht="28.5" customHeight="1">
      <c r="A140" s="47"/>
      <c r="B140" s="47"/>
      <c r="C140" s="41"/>
      <c r="D140" s="48"/>
      <c r="E140" s="63"/>
      <c r="F140" s="63"/>
      <c r="G140" s="86" t="s">
        <v>821</v>
      </c>
      <c r="H140" s="87" t="s">
        <v>822</v>
      </c>
      <c r="I140" s="93" t="s">
        <v>823</v>
      </c>
      <c r="J140" s="31" t="s">
        <v>521</v>
      </c>
      <c r="K140" s="51" t="s">
        <v>495</v>
      </c>
      <c r="L140" s="51" t="s">
        <v>495</v>
      </c>
      <c r="M140" s="78"/>
    </row>
    <row r="141" spans="1:13" s="13" customFormat="1" ht="24" customHeight="1">
      <c r="A141" s="47"/>
      <c r="B141" s="47"/>
      <c r="C141" s="41"/>
      <c r="D141" s="48"/>
      <c r="E141" s="63"/>
      <c r="F141" s="52" t="s">
        <v>522</v>
      </c>
      <c r="G141" s="88" t="s">
        <v>824</v>
      </c>
      <c r="H141" s="89">
        <v>85</v>
      </c>
      <c r="I141" s="31" t="s">
        <v>825</v>
      </c>
      <c r="J141" s="31" t="s">
        <v>794</v>
      </c>
      <c r="K141" s="51" t="s">
        <v>509</v>
      </c>
      <c r="L141" s="32" t="s">
        <v>537</v>
      </c>
      <c r="M141" s="78"/>
    </row>
    <row r="142" spans="1:13" s="13" customFormat="1" ht="24" customHeight="1">
      <c r="A142" s="47"/>
      <c r="B142" s="47"/>
      <c r="C142" s="41"/>
      <c r="D142" s="48"/>
      <c r="E142" s="63"/>
      <c r="F142" s="54"/>
      <c r="G142" s="31" t="s">
        <v>771</v>
      </c>
      <c r="H142" s="32">
        <v>5</v>
      </c>
      <c r="I142" s="31" t="s">
        <v>772</v>
      </c>
      <c r="J142" s="31" t="s">
        <v>755</v>
      </c>
      <c r="K142" s="51" t="s">
        <v>509</v>
      </c>
      <c r="L142" s="32" t="s">
        <v>537</v>
      </c>
      <c r="M142" s="78"/>
    </row>
    <row r="143" spans="1:13" s="13" customFormat="1" ht="27" customHeight="1">
      <c r="A143" s="47"/>
      <c r="B143" s="47"/>
      <c r="C143" s="41"/>
      <c r="D143" s="48"/>
      <c r="E143" s="43" t="s">
        <v>531</v>
      </c>
      <c r="F143" s="43" t="s">
        <v>707</v>
      </c>
      <c r="G143" s="53" t="s">
        <v>564</v>
      </c>
      <c r="H143" s="55">
        <v>98</v>
      </c>
      <c r="I143" s="78" t="s">
        <v>708</v>
      </c>
      <c r="J143" s="78" t="s">
        <v>709</v>
      </c>
      <c r="K143" s="51" t="s">
        <v>509</v>
      </c>
      <c r="L143" s="46" t="s">
        <v>537</v>
      </c>
      <c r="M143" s="78"/>
    </row>
    <row r="144" spans="1:13" s="13" customFormat="1" ht="27.75" customHeight="1">
      <c r="A144" s="40" t="s">
        <v>2</v>
      </c>
      <c r="B144" s="40" t="s">
        <v>826</v>
      </c>
      <c r="C144" s="41">
        <f>'21专项清单'!C20</f>
        <v>570</v>
      </c>
      <c r="D144" s="42" t="s">
        <v>827</v>
      </c>
      <c r="E144" s="43" t="s">
        <v>485</v>
      </c>
      <c r="F144" s="44" t="s">
        <v>486</v>
      </c>
      <c r="G144" s="45" t="s">
        <v>828</v>
      </c>
      <c r="H144" s="46">
        <v>570</v>
      </c>
      <c r="I144" s="45" t="s">
        <v>829</v>
      </c>
      <c r="J144" s="45" t="s">
        <v>617</v>
      </c>
      <c r="K144" s="46" t="s">
        <v>491</v>
      </c>
      <c r="L144" s="46" t="s">
        <v>492</v>
      </c>
      <c r="M144" s="77"/>
    </row>
    <row r="145" spans="1:13" s="13" customFormat="1" ht="30.75" customHeight="1">
      <c r="A145" s="47"/>
      <c r="B145" s="47"/>
      <c r="C145" s="41"/>
      <c r="D145" s="48"/>
      <c r="E145" s="43"/>
      <c r="F145" s="44" t="s">
        <v>493</v>
      </c>
      <c r="G145" s="45" t="s">
        <v>830</v>
      </c>
      <c r="H145" s="46" t="s">
        <v>831</v>
      </c>
      <c r="I145" s="48" t="s">
        <v>832</v>
      </c>
      <c r="J145" s="48" t="s">
        <v>521</v>
      </c>
      <c r="K145" s="51" t="s">
        <v>495</v>
      </c>
      <c r="L145" s="51" t="s">
        <v>495</v>
      </c>
      <c r="M145" s="77"/>
    </row>
    <row r="146" spans="1:13" s="13" customFormat="1" ht="24" customHeight="1">
      <c r="A146" s="47"/>
      <c r="B146" s="47"/>
      <c r="C146" s="41"/>
      <c r="D146" s="48"/>
      <c r="E146" s="52"/>
      <c r="F146" s="44" t="s">
        <v>496</v>
      </c>
      <c r="G146" s="57" t="s">
        <v>494</v>
      </c>
      <c r="H146" s="58" t="s">
        <v>494</v>
      </c>
      <c r="I146" s="48" t="s">
        <v>494</v>
      </c>
      <c r="J146" s="48" t="s">
        <v>494</v>
      </c>
      <c r="K146" s="51" t="s">
        <v>495</v>
      </c>
      <c r="L146" s="51" t="s">
        <v>495</v>
      </c>
      <c r="M146" s="77"/>
    </row>
    <row r="147" spans="1:13" s="13" customFormat="1" ht="24" customHeight="1">
      <c r="A147" s="47"/>
      <c r="B147" s="47"/>
      <c r="C147" s="41"/>
      <c r="D147" s="72"/>
      <c r="E147" s="73" t="s">
        <v>497</v>
      </c>
      <c r="F147" s="44" t="s">
        <v>498</v>
      </c>
      <c r="G147" s="45" t="s">
        <v>833</v>
      </c>
      <c r="H147" s="46"/>
      <c r="I147" s="48"/>
      <c r="J147" s="48"/>
      <c r="K147" s="51"/>
      <c r="L147" s="51"/>
      <c r="M147" s="77"/>
    </row>
    <row r="148" spans="1:13" s="13" customFormat="1" ht="39" customHeight="1">
      <c r="A148" s="47"/>
      <c r="B148" s="47"/>
      <c r="C148" s="41"/>
      <c r="D148" s="72"/>
      <c r="E148" s="73"/>
      <c r="F148" s="44" t="s">
        <v>505</v>
      </c>
      <c r="G148" s="45" t="s">
        <v>834</v>
      </c>
      <c r="H148" s="45" t="s">
        <v>835</v>
      </c>
      <c r="I148" s="79" t="s">
        <v>836</v>
      </c>
      <c r="J148" s="31"/>
      <c r="K148" s="51"/>
      <c r="L148" s="32"/>
      <c r="M148" s="78"/>
    </row>
    <row r="149" spans="1:13" s="13" customFormat="1" ht="24" customHeight="1">
      <c r="A149" s="47"/>
      <c r="B149" s="47"/>
      <c r="C149" s="41"/>
      <c r="D149" s="72"/>
      <c r="E149" s="73"/>
      <c r="F149" s="66" t="s">
        <v>511</v>
      </c>
      <c r="G149" s="45" t="s">
        <v>837</v>
      </c>
      <c r="H149" s="46"/>
      <c r="I149" s="80"/>
      <c r="J149" s="31"/>
      <c r="K149" s="51"/>
      <c r="L149" s="32"/>
      <c r="M149" s="78"/>
    </row>
    <row r="150" spans="1:13" s="13" customFormat="1" ht="24" customHeight="1">
      <c r="A150" s="47"/>
      <c r="B150" s="47"/>
      <c r="C150" s="41"/>
      <c r="D150" s="72"/>
      <c r="E150" s="73"/>
      <c r="F150" s="90"/>
      <c r="G150" s="45" t="s">
        <v>838</v>
      </c>
      <c r="H150" s="46"/>
      <c r="I150" s="78"/>
      <c r="J150" s="50"/>
      <c r="K150" s="51"/>
      <c r="L150" s="51"/>
      <c r="M150" s="78"/>
    </row>
    <row r="151" spans="1:13" s="13" customFormat="1" ht="22.5" customHeight="1">
      <c r="A151" s="47"/>
      <c r="B151" s="47"/>
      <c r="C151" s="41"/>
      <c r="D151" s="48"/>
      <c r="E151" s="62" t="s">
        <v>515</v>
      </c>
      <c r="F151" s="44" t="s">
        <v>516</v>
      </c>
      <c r="G151" s="57" t="s">
        <v>494</v>
      </c>
      <c r="H151" s="58" t="s">
        <v>494</v>
      </c>
      <c r="I151" s="48" t="s">
        <v>494</v>
      </c>
      <c r="J151" s="48" t="s">
        <v>494</v>
      </c>
      <c r="K151" s="51" t="s">
        <v>495</v>
      </c>
      <c r="L151" s="51" t="s">
        <v>495</v>
      </c>
      <c r="M151" s="78"/>
    </row>
    <row r="152" spans="1:13" s="13" customFormat="1" ht="28.5" customHeight="1">
      <c r="A152" s="47"/>
      <c r="B152" s="47"/>
      <c r="C152" s="41"/>
      <c r="D152" s="48"/>
      <c r="E152" s="63"/>
      <c r="F152" s="44" t="s">
        <v>517</v>
      </c>
      <c r="G152" s="45" t="s">
        <v>839</v>
      </c>
      <c r="H152" s="46" t="s">
        <v>840</v>
      </c>
      <c r="I152" s="45" t="s">
        <v>841</v>
      </c>
      <c r="J152" s="31" t="s">
        <v>521</v>
      </c>
      <c r="K152" s="51" t="s">
        <v>495</v>
      </c>
      <c r="L152" s="51" t="s">
        <v>495</v>
      </c>
      <c r="M152" s="78"/>
    </row>
    <row r="153" spans="1:13" s="13" customFormat="1" ht="24" customHeight="1">
      <c r="A153" s="47"/>
      <c r="B153" s="47"/>
      <c r="C153" s="41"/>
      <c r="D153" s="48"/>
      <c r="E153" s="63"/>
      <c r="F153" s="44" t="s">
        <v>522</v>
      </c>
      <c r="G153" s="45" t="s">
        <v>842</v>
      </c>
      <c r="H153" s="46">
        <v>100</v>
      </c>
      <c r="I153" s="31" t="s">
        <v>843</v>
      </c>
      <c r="J153" s="31" t="s">
        <v>794</v>
      </c>
      <c r="K153" s="51" t="s">
        <v>509</v>
      </c>
      <c r="L153" s="51" t="s">
        <v>504</v>
      </c>
      <c r="M153" s="78"/>
    </row>
    <row r="154" spans="1:13" s="13" customFormat="1" ht="27" customHeight="1">
      <c r="A154" s="47"/>
      <c r="B154" s="47"/>
      <c r="C154" s="41"/>
      <c r="D154" s="48"/>
      <c r="E154" s="43" t="s">
        <v>531</v>
      </c>
      <c r="F154" s="44" t="s">
        <v>707</v>
      </c>
      <c r="G154" s="45" t="s">
        <v>564</v>
      </c>
      <c r="H154" s="46">
        <v>98</v>
      </c>
      <c r="I154" s="78" t="s">
        <v>708</v>
      </c>
      <c r="J154" s="78" t="s">
        <v>709</v>
      </c>
      <c r="K154" s="51" t="s">
        <v>509</v>
      </c>
      <c r="L154" s="46" t="s">
        <v>537</v>
      </c>
      <c r="M154" s="78"/>
    </row>
    <row r="155" spans="1:13" s="13" customFormat="1" ht="27.75" customHeight="1">
      <c r="A155" s="40" t="s">
        <v>2</v>
      </c>
      <c r="B155" s="40" t="s">
        <v>844</v>
      </c>
      <c r="C155" s="41">
        <f>'21专项清单'!C21</f>
        <v>20</v>
      </c>
      <c r="D155" s="42" t="s">
        <v>845</v>
      </c>
      <c r="E155" s="43" t="s">
        <v>485</v>
      </c>
      <c r="F155" s="44" t="s">
        <v>486</v>
      </c>
      <c r="G155" s="45" t="s">
        <v>846</v>
      </c>
      <c r="H155" s="46">
        <v>20</v>
      </c>
      <c r="I155" s="45" t="s">
        <v>847</v>
      </c>
      <c r="J155" s="45" t="s">
        <v>617</v>
      </c>
      <c r="K155" s="46" t="s">
        <v>491</v>
      </c>
      <c r="L155" s="46" t="s">
        <v>492</v>
      </c>
      <c r="M155" s="77"/>
    </row>
    <row r="156" spans="1:13" s="13" customFormat="1" ht="24.75" customHeight="1">
      <c r="A156" s="47"/>
      <c r="B156" s="47"/>
      <c r="C156" s="41"/>
      <c r="D156" s="48"/>
      <c r="E156" s="43"/>
      <c r="F156" s="91" t="s">
        <v>493</v>
      </c>
      <c r="G156" s="57" t="s">
        <v>494</v>
      </c>
      <c r="H156" s="58" t="s">
        <v>494</v>
      </c>
      <c r="I156" s="48" t="s">
        <v>494</v>
      </c>
      <c r="J156" s="48" t="s">
        <v>494</v>
      </c>
      <c r="K156" s="51" t="s">
        <v>495</v>
      </c>
      <c r="L156" s="51" t="s">
        <v>495</v>
      </c>
      <c r="M156" s="77"/>
    </row>
    <row r="157" spans="1:13" s="13" customFormat="1" ht="24" customHeight="1">
      <c r="A157" s="47"/>
      <c r="B157" s="47"/>
      <c r="C157" s="41"/>
      <c r="D157" s="48"/>
      <c r="E157" s="52"/>
      <c r="F157" s="71" t="s">
        <v>496</v>
      </c>
      <c r="G157" s="57" t="s">
        <v>494</v>
      </c>
      <c r="H157" s="58" t="s">
        <v>494</v>
      </c>
      <c r="I157" s="48" t="s">
        <v>494</v>
      </c>
      <c r="J157" s="48" t="s">
        <v>494</v>
      </c>
      <c r="K157" s="51" t="s">
        <v>495</v>
      </c>
      <c r="L157" s="51" t="s">
        <v>495</v>
      </c>
      <c r="M157" s="77"/>
    </row>
    <row r="158" spans="1:13" s="13" customFormat="1" ht="24" customHeight="1">
      <c r="A158" s="47"/>
      <c r="B158" s="47"/>
      <c r="C158" s="41"/>
      <c r="D158" s="72"/>
      <c r="E158" s="73" t="s">
        <v>497</v>
      </c>
      <c r="F158" s="62" t="s">
        <v>498</v>
      </c>
      <c r="G158" s="74" t="s">
        <v>848</v>
      </c>
      <c r="H158" s="75">
        <v>5</v>
      </c>
      <c r="I158" s="48" t="s">
        <v>849</v>
      </c>
      <c r="J158" s="48" t="s">
        <v>850</v>
      </c>
      <c r="K158" s="51" t="s">
        <v>739</v>
      </c>
      <c r="L158" s="51" t="s">
        <v>537</v>
      </c>
      <c r="M158" s="77"/>
    </row>
    <row r="159" spans="1:13" s="13" customFormat="1" ht="24" customHeight="1">
      <c r="A159" s="47"/>
      <c r="B159" s="47"/>
      <c r="C159" s="41"/>
      <c r="D159" s="72"/>
      <c r="E159" s="73"/>
      <c r="F159" s="63"/>
      <c r="G159" s="92" t="s">
        <v>851</v>
      </c>
      <c r="H159" s="75">
        <v>0</v>
      </c>
      <c r="I159" s="48" t="s">
        <v>852</v>
      </c>
      <c r="J159" s="48" t="s">
        <v>853</v>
      </c>
      <c r="K159" s="51" t="s">
        <v>625</v>
      </c>
      <c r="L159" s="51" t="s">
        <v>504</v>
      </c>
      <c r="M159" s="77"/>
    </row>
    <row r="160" spans="1:13" s="13" customFormat="1" ht="24" customHeight="1">
      <c r="A160" s="47"/>
      <c r="B160" s="47"/>
      <c r="C160" s="41"/>
      <c r="D160" s="72"/>
      <c r="E160" s="73"/>
      <c r="F160" s="63"/>
      <c r="G160" s="92" t="s">
        <v>854</v>
      </c>
      <c r="H160" s="75">
        <v>0</v>
      </c>
      <c r="I160" s="48" t="s">
        <v>855</v>
      </c>
      <c r="J160" s="48" t="s">
        <v>853</v>
      </c>
      <c r="K160" s="51" t="s">
        <v>625</v>
      </c>
      <c r="L160" s="51" t="s">
        <v>504</v>
      </c>
      <c r="M160" s="77"/>
    </row>
    <row r="161" spans="1:13" s="13" customFormat="1" ht="24" customHeight="1">
      <c r="A161" s="47"/>
      <c r="B161" s="47"/>
      <c r="C161" s="41"/>
      <c r="D161" s="72"/>
      <c r="E161" s="73"/>
      <c r="F161" s="62" t="s">
        <v>505</v>
      </c>
      <c r="G161" s="45" t="s">
        <v>856</v>
      </c>
      <c r="H161" s="46" t="s">
        <v>857</v>
      </c>
      <c r="I161" s="45" t="s">
        <v>858</v>
      </c>
      <c r="J161" s="31" t="s">
        <v>521</v>
      </c>
      <c r="K161" s="51" t="s">
        <v>495</v>
      </c>
      <c r="L161" s="51" t="s">
        <v>495</v>
      </c>
      <c r="M161" s="78"/>
    </row>
    <row r="162" spans="1:13" s="13" customFormat="1" ht="24" customHeight="1">
      <c r="A162" s="47"/>
      <c r="B162" s="47"/>
      <c r="C162" s="41"/>
      <c r="D162" s="72"/>
      <c r="E162" s="73"/>
      <c r="F162" s="63"/>
      <c r="G162" s="45" t="s">
        <v>859</v>
      </c>
      <c r="H162" s="46" t="s">
        <v>860</v>
      </c>
      <c r="I162" s="45" t="s">
        <v>861</v>
      </c>
      <c r="J162" s="31" t="s">
        <v>521</v>
      </c>
      <c r="K162" s="51" t="s">
        <v>495</v>
      </c>
      <c r="L162" s="51" t="s">
        <v>495</v>
      </c>
      <c r="M162" s="78"/>
    </row>
    <row r="163" spans="1:13" s="13" customFormat="1" ht="24" customHeight="1">
      <c r="A163" s="47"/>
      <c r="B163" s="47"/>
      <c r="C163" s="41"/>
      <c r="D163" s="72"/>
      <c r="E163" s="73"/>
      <c r="F163" s="63"/>
      <c r="G163" s="45" t="s">
        <v>528</v>
      </c>
      <c r="H163" s="46" t="s">
        <v>529</v>
      </c>
      <c r="I163" s="45" t="s">
        <v>862</v>
      </c>
      <c r="J163" s="31" t="s">
        <v>521</v>
      </c>
      <c r="K163" s="51" t="s">
        <v>495</v>
      </c>
      <c r="L163" s="51" t="s">
        <v>495</v>
      </c>
      <c r="M163" s="78"/>
    </row>
    <row r="164" spans="1:13" s="13" customFormat="1" ht="24" customHeight="1">
      <c r="A164" s="47"/>
      <c r="B164" s="47"/>
      <c r="C164" s="41"/>
      <c r="D164" s="72"/>
      <c r="E164" s="73"/>
      <c r="F164" s="43" t="s">
        <v>511</v>
      </c>
      <c r="G164" s="45" t="s">
        <v>863</v>
      </c>
      <c r="H164" s="46" t="s">
        <v>864</v>
      </c>
      <c r="I164" s="78" t="s">
        <v>865</v>
      </c>
      <c r="J164" s="31" t="s">
        <v>521</v>
      </c>
      <c r="K164" s="51" t="s">
        <v>495</v>
      </c>
      <c r="L164" s="51" t="s">
        <v>495</v>
      </c>
      <c r="M164" s="78"/>
    </row>
    <row r="165" spans="1:13" s="13" customFormat="1" ht="22.5" customHeight="1">
      <c r="A165" s="47"/>
      <c r="B165" s="47"/>
      <c r="C165" s="41"/>
      <c r="D165" s="48"/>
      <c r="E165" s="62" t="s">
        <v>515</v>
      </c>
      <c r="F165" s="62" t="s">
        <v>516</v>
      </c>
      <c r="G165" s="57" t="s">
        <v>494</v>
      </c>
      <c r="H165" s="58" t="s">
        <v>494</v>
      </c>
      <c r="I165" s="48" t="s">
        <v>494</v>
      </c>
      <c r="J165" s="48" t="s">
        <v>494</v>
      </c>
      <c r="K165" s="51" t="s">
        <v>495</v>
      </c>
      <c r="L165" s="51" t="s">
        <v>495</v>
      </c>
      <c r="M165" s="78"/>
    </row>
    <row r="166" spans="1:13" s="13" customFormat="1" ht="37.5" customHeight="1">
      <c r="A166" s="47"/>
      <c r="B166" s="47"/>
      <c r="C166" s="41"/>
      <c r="D166" s="48"/>
      <c r="E166" s="63"/>
      <c r="F166" s="52" t="s">
        <v>517</v>
      </c>
      <c r="G166" s="31" t="s">
        <v>866</v>
      </c>
      <c r="H166" s="32" t="s">
        <v>867</v>
      </c>
      <c r="I166" s="31" t="s">
        <v>868</v>
      </c>
      <c r="J166" s="31" t="s">
        <v>521</v>
      </c>
      <c r="K166" s="51" t="s">
        <v>495</v>
      </c>
      <c r="L166" s="51" t="s">
        <v>495</v>
      </c>
      <c r="M166" s="78"/>
    </row>
    <row r="167" spans="1:13" s="13" customFormat="1" ht="24" customHeight="1">
      <c r="A167" s="47"/>
      <c r="B167" s="47"/>
      <c r="C167" s="41"/>
      <c r="D167" s="48"/>
      <c r="E167" s="63"/>
      <c r="F167" s="52" t="s">
        <v>522</v>
      </c>
      <c r="G167" s="57" t="s">
        <v>494</v>
      </c>
      <c r="H167" s="58" t="s">
        <v>494</v>
      </c>
      <c r="I167" s="48" t="s">
        <v>494</v>
      </c>
      <c r="J167" s="48" t="s">
        <v>494</v>
      </c>
      <c r="K167" s="51" t="s">
        <v>495</v>
      </c>
      <c r="L167" s="51" t="s">
        <v>495</v>
      </c>
      <c r="M167" s="78"/>
    </row>
    <row r="168" spans="1:13" s="13" customFormat="1" ht="27" customHeight="1">
      <c r="A168" s="47"/>
      <c r="B168" s="47"/>
      <c r="C168" s="41"/>
      <c r="D168" s="48"/>
      <c r="E168" s="43" t="s">
        <v>531</v>
      </c>
      <c r="F168" s="43" t="s">
        <v>707</v>
      </c>
      <c r="G168" s="53" t="s">
        <v>564</v>
      </c>
      <c r="H168" s="55">
        <v>98</v>
      </c>
      <c r="I168" s="78" t="s">
        <v>708</v>
      </c>
      <c r="J168" s="78" t="s">
        <v>709</v>
      </c>
      <c r="K168" s="51" t="s">
        <v>509</v>
      </c>
      <c r="L168" s="46" t="s">
        <v>537</v>
      </c>
      <c r="M168" s="78"/>
    </row>
  </sheetData>
  <sheetProtection/>
  <mergeCells count="106">
    <mergeCell ref="C2:M2"/>
    <mergeCell ref="A3:K3"/>
    <mergeCell ref="L3:M3"/>
    <mergeCell ref="E4:M4"/>
    <mergeCell ref="A4:A5"/>
    <mergeCell ref="A7:A17"/>
    <mergeCell ref="A18:A30"/>
    <mergeCell ref="A31:A47"/>
    <mergeCell ref="A48:A67"/>
    <mergeCell ref="A68:A81"/>
    <mergeCell ref="A82:A95"/>
    <mergeCell ref="A96:A119"/>
    <mergeCell ref="A120:A143"/>
    <mergeCell ref="A144:A154"/>
    <mergeCell ref="A155:A168"/>
    <mergeCell ref="B4:B5"/>
    <mergeCell ref="B7:B17"/>
    <mergeCell ref="B18:B30"/>
    <mergeCell ref="B31:B47"/>
    <mergeCell ref="B48:B67"/>
    <mergeCell ref="B68:B81"/>
    <mergeCell ref="B82:B95"/>
    <mergeCell ref="B96:B119"/>
    <mergeCell ref="B120:B143"/>
    <mergeCell ref="B144:B154"/>
    <mergeCell ref="B155:B168"/>
    <mergeCell ref="C4:C5"/>
    <mergeCell ref="C7:C17"/>
    <mergeCell ref="C18:C30"/>
    <mergeCell ref="C31:C47"/>
    <mergeCell ref="C48:C67"/>
    <mergeCell ref="C68:C81"/>
    <mergeCell ref="C82:C95"/>
    <mergeCell ref="C96:C119"/>
    <mergeCell ref="C120:C143"/>
    <mergeCell ref="C144:C154"/>
    <mergeCell ref="C155:C168"/>
    <mergeCell ref="D4:D5"/>
    <mergeCell ref="D7:D17"/>
    <mergeCell ref="D18:D30"/>
    <mergeCell ref="D31:D47"/>
    <mergeCell ref="D48:D67"/>
    <mergeCell ref="D68:D81"/>
    <mergeCell ref="D82:D95"/>
    <mergeCell ref="D96:D119"/>
    <mergeCell ref="D120:D143"/>
    <mergeCell ref="D144:D154"/>
    <mergeCell ref="D155:D168"/>
    <mergeCell ref="E7:E9"/>
    <mergeCell ref="E10:E12"/>
    <mergeCell ref="E13:E16"/>
    <mergeCell ref="E18:E20"/>
    <mergeCell ref="E21:E24"/>
    <mergeCell ref="E25:E29"/>
    <mergeCell ref="E31:E33"/>
    <mergeCell ref="E34:E41"/>
    <mergeCell ref="E42:E46"/>
    <mergeCell ref="E48:E50"/>
    <mergeCell ref="E51:E57"/>
    <mergeCell ref="E58:E66"/>
    <mergeCell ref="E68:E70"/>
    <mergeCell ref="E71:E75"/>
    <mergeCell ref="E76:E80"/>
    <mergeCell ref="E82:E84"/>
    <mergeCell ref="E85:E87"/>
    <mergeCell ref="E88:E94"/>
    <mergeCell ref="E96:E98"/>
    <mergeCell ref="E99:E109"/>
    <mergeCell ref="E110:E118"/>
    <mergeCell ref="E120:E123"/>
    <mergeCell ref="E124:E134"/>
    <mergeCell ref="E135:E142"/>
    <mergeCell ref="E144:E146"/>
    <mergeCell ref="E147:E150"/>
    <mergeCell ref="E151:E153"/>
    <mergeCell ref="E155:E157"/>
    <mergeCell ref="E158:E164"/>
    <mergeCell ref="E165:E167"/>
    <mergeCell ref="F21:F22"/>
    <mergeCell ref="F26:F27"/>
    <mergeCell ref="F34:F36"/>
    <mergeCell ref="F37:F39"/>
    <mergeCell ref="F40:F41"/>
    <mergeCell ref="F43:F44"/>
    <mergeCell ref="F51:F53"/>
    <mergeCell ref="F54:F56"/>
    <mergeCell ref="F58:F60"/>
    <mergeCell ref="F61:F63"/>
    <mergeCell ref="F65:F66"/>
    <mergeCell ref="F72:F74"/>
    <mergeCell ref="F77:F79"/>
    <mergeCell ref="F88:F90"/>
    <mergeCell ref="F91:F93"/>
    <mergeCell ref="F99:F103"/>
    <mergeCell ref="F104:F108"/>
    <mergeCell ref="F110:F112"/>
    <mergeCell ref="F113:F115"/>
    <mergeCell ref="F116:F118"/>
    <mergeCell ref="F121:F122"/>
    <mergeCell ref="F124:F127"/>
    <mergeCell ref="F128:F133"/>
    <mergeCell ref="F136:F140"/>
    <mergeCell ref="F141:F142"/>
    <mergeCell ref="F149:F150"/>
    <mergeCell ref="F158:F160"/>
    <mergeCell ref="F161:F163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  <ignoredErrors>
    <ignoredError sqref="H113 H59:H65 H54:H58 H47:H49 H51:H53 H43:H44 H46 H38:H39 H34:H36 H30:H31 H26 H24 H21:H22 H17:H18 H11:H12 H10 H7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T25"/>
  <sheetViews>
    <sheetView zoomScale="130" zoomScaleNormal="130" zoomScaleSheetLayoutView="100" workbookViewId="0" topLeftCell="E1">
      <pane ySplit="7" topLeftCell="A8" activePane="bottomLeft" state="frozen"/>
      <selection pane="bottomLeft" activeCell="R17" sqref="R17"/>
    </sheetView>
  </sheetViews>
  <sheetFormatPr defaultColWidth="10.00390625" defaultRowHeight="13.5" customHeight="1"/>
  <cols>
    <col min="1" max="1" width="7.625" style="0" customWidth="1"/>
    <col min="2" max="2" width="12.625" style="0" customWidth="1"/>
    <col min="3" max="3" width="8.625" style="0" customWidth="1"/>
    <col min="4" max="4" width="7.625" style="0" customWidth="1"/>
    <col min="5" max="5" width="8.00390625" style="0" customWidth="1"/>
    <col min="6" max="7" width="8.875" style="0" customWidth="1"/>
    <col min="8" max="8" width="8.125" style="0" customWidth="1"/>
    <col min="9" max="10" width="7.625" style="0" customWidth="1"/>
    <col min="11" max="11" width="28.25390625" style="0" customWidth="1"/>
    <col min="12" max="12" width="7.00390625" style="0" customWidth="1"/>
    <col min="13" max="13" width="7.875" style="0" customWidth="1"/>
    <col min="14" max="14" width="13.125" style="0" customWidth="1"/>
    <col min="15" max="15" width="8.00390625" style="0" customWidth="1"/>
    <col min="16" max="16" width="7.50390625" style="0" customWidth="1"/>
    <col min="17" max="17" width="6.50390625" style="0" customWidth="1"/>
    <col min="18" max="18" width="21.875" style="0" customWidth="1"/>
    <col min="19" max="19" width="33.25390625" style="0" customWidth="1"/>
    <col min="20" max="20" width="12.625" style="0" customWidth="1"/>
  </cols>
  <sheetData>
    <row r="1" spans="1:20" ht="15.75" customHeight="1">
      <c r="A1" s="1"/>
      <c r="T1" s="1" t="s">
        <v>869</v>
      </c>
    </row>
    <row r="2" spans="1:20" ht="42" customHeight="1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3.25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R4" s="12" t="s">
        <v>32</v>
      </c>
      <c r="S4" s="12"/>
      <c r="T4" s="12"/>
    </row>
    <row r="5" spans="1:20" ht="18" customHeight="1">
      <c r="A5" s="4" t="s">
        <v>400</v>
      </c>
      <c r="B5" s="4" t="s">
        <v>401</v>
      </c>
      <c r="C5" s="4" t="s">
        <v>870</v>
      </c>
      <c r="D5" s="4"/>
      <c r="E5" s="4"/>
      <c r="F5" s="4"/>
      <c r="G5" s="4"/>
      <c r="H5" s="4"/>
      <c r="I5" s="4"/>
      <c r="J5" s="4"/>
      <c r="K5" s="4" t="s">
        <v>871</v>
      </c>
      <c r="L5" s="4" t="s">
        <v>872</v>
      </c>
      <c r="M5" s="4"/>
      <c r="N5" s="4"/>
      <c r="O5" s="4"/>
      <c r="P5" s="4"/>
      <c r="Q5" s="4"/>
      <c r="R5" s="4"/>
      <c r="S5" s="4"/>
      <c r="T5" s="4"/>
    </row>
    <row r="6" spans="1:20" ht="18.75" customHeight="1">
      <c r="A6" s="4"/>
      <c r="B6" s="4"/>
      <c r="C6" s="4" t="s">
        <v>471</v>
      </c>
      <c r="D6" s="4" t="s">
        <v>873</v>
      </c>
      <c r="E6" s="4"/>
      <c r="F6" s="4"/>
      <c r="G6" s="4"/>
      <c r="H6" s="4"/>
      <c r="I6" s="4" t="s">
        <v>874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0.75" customHeight="1">
      <c r="A7" s="4"/>
      <c r="B7" s="4"/>
      <c r="C7" s="4"/>
      <c r="D7" s="4" t="s">
        <v>139</v>
      </c>
      <c r="E7" s="4" t="s">
        <v>875</v>
      </c>
      <c r="F7" s="4" t="s">
        <v>143</v>
      </c>
      <c r="G7" s="4" t="s">
        <v>141</v>
      </c>
      <c r="H7" s="4" t="s">
        <v>876</v>
      </c>
      <c r="I7" s="4" t="s">
        <v>161</v>
      </c>
      <c r="J7" s="4" t="s">
        <v>162</v>
      </c>
      <c r="K7" s="4"/>
      <c r="L7" s="4" t="s">
        <v>474</v>
      </c>
      <c r="M7" s="4" t="s">
        <v>475</v>
      </c>
      <c r="N7" s="4" t="s">
        <v>476</v>
      </c>
      <c r="O7" s="4" t="s">
        <v>481</v>
      </c>
      <c r="P7" s="4" t="s">
        <v>477</v>
      </c>
      <c r="Q7" s="4" t="s">
        <v>877</v>
      </c>
      <c r="R7" s="4" t="s">
        <v>878</v>
      </c>
      <c r="S7" s="4" t="s">
        <v>879</v>
      </c>
      <c r="T7" s="4" t="s">
        <v>482</v>
      </c>
    </row>
    <row r="8" spans="1:20" ht="19.5" customHeight="1">
      <c r="A8" s="5" t="s">
        <v>2</v>
      </c>
      <c r="B8" s="6" t="s">
        <v>4</v>
      </c>
      <c r="C8" s="7">
        <f>'1收支总表'!B39</f>
        <v>49171.89</v>
      </c>
      <c r="D8" s="7">
        <f>'1收支总表'!B6</f>
        <v>1231.19</v>
      </c>
      <c r="E8" s="7">
        <f>'1收支总表'!B20</f>
        <v>47000.7</v>
      </c>
      <c r="F8" s="7"/>
      <c r="G8" s="8">
        <f>'1收支总表'!B21</f>
        <v>930</v>
      </c>
      <c r="H8" s="7">
        <f>'1收支总表'!B32</f>
        <v>10</v>
      </c>
      <c r="I8" s="7">
        <f>'1收支总表'!F6</f>
        <v>616.19</v>
      </c>
      <c r="J8" s="7">
        <f>'1收支总表'!F10</f>
        <v>48555.7</v>
      </c>
      <c r="K8" s="5" t="s">
        <v>880</v>
      </c>
      <c r="L8" s="5" t="s">
        <v>485</v>
      </c>
      <c r="M8" s="5" t="s">
        <v>486</v>
      </c>
      <c r="N8" s="5" t="s">
        <v>487</v>
      </c>
      <c r="O8" s="5" t="s">
        <v>492</v>
      </c>
      <c r="P8" s="5">
        <f>C8</f>
        <v>49171.89</v>
      </c>
      <c r="Q8" s="5" t="s">
        <v>491</v>
      </c>
      <c r="R8" s="5" t="s">
        <v>881</v>
      </c>
      <c r="S8" s="5" t="s">
        <v>882</v>
      </c>
      <c r="T8" s="5"/>
    </row>
    <row r="9" spans="1:20" ht="19.5" customHeight="1">
      <c r="A9" s="5"/>
      <c r="B9" s="6"/>
      <c r="C9" s="7"/>
      <c r="D9" s="7"/>
      <c r="E9" s="7"/>
      <c r="F9" s="7"/>
      <c r="G9" s="9"/>
      <c r="H9" s="7"/>
      <c r="I9" s="7"/>
      <c r="J9" s="7"/>
      <c r="K9" s="5"/>
      <c r="L9" s="5"/>
      <c r="M9" s="5" t="s">
        <v>493</v>
      </c>
      <c r="N9" s="5"/>
      <c r="O9" s="5"/>
      <c r="P9" s="5"/>
      <c r="Q9" s="5"/>
      <c r="R9" s="5"/>
      <c r="S9" s="5"/>
      <c r="T9" s="5"/>
    </row>
    <row r="10" spans="1:20" ht="19.5" customHeight="1">
      <c r="A10" s="5"/>
      <c r="B10" s="6"/>
      <c r="C10" s="7"/>
      <c r="D10" s="7"/>
      <c r="E10" s="7"/>
      <c r="F10" s="7"/>
      <c r="G10" s="9"/>
      <c r="H10" s="7"/>
      <c r="I10" s="7"/>
      <c r="J10" s="7"/>
      <c r="K10" s="5"/>
      <c r="L10" s="5"/>
      <c r="M10" s="5" t="s">
        <v>496</v>
      </c>
      <c r="N10" s="5"/>
      <c r="O10" s="5"/>
      <c r="P10" s="5"/>
      <c r="Q10" s="5"/>
      <c r="R10" s="5"/>
      <c r="S10" s="5"/>
      <c r="T10" s="5"/>
    </row>
    <row r="11" spans="1:20" ht="19.5" customHeight="1">
      <c r="A11" s="5"/>
      <c r="B11" s="6"/>
      <c r="C11" s="7"/>
      <c r="D11" s="7"/>
      <c r="E11" s="7"/>
      <c r="F11" s="7"/>
      <c r="G11" s="9"/>
      <c r="H11" s="7"/>
      <c r="I11" s="7"/>
      <c r="J11" s="7"/>
      <c r="K11" s="5"/>
      <c r="L11" s="6" t="s">
        <v>497</v>
      </c>
      <c r="M11" s="6" t="s">
        <v>498</v>
      </c>
      <c r="N11" s="5" t="s">
        <v>883</v>
      </c>
      <c r="O11" s="5" t="s">
        <v>537</v>
      </c>
      <c r="P11" s="5" t="s">
        <v>884</v>
      </c>
      <c r="Q11" s="5" t="s">
        <v>547</v>
      </c>
      <c r="R11" s="5" t="s">
        <v>885</v>
      </c>
      <c r="S11" s="5" t="s">
        <v>886</v>
      </c>
      <c r="T11" s="5"/>
    </row>
    <row r="12" spans="1:20" ht="19.5" customHeight="1">
      <c r="A12" s="5"/>
      <c r="B12" s="6"/>
      <c r="C12" s="7"/>
      <c r="D12" s="7"/>
      <c r="E12" s="7"/>
      <c r="F12" s="7"/>
      <c r="G12" s="9"/>
      <c r="H12" s="7"/>
      <c r="I12" s="7"/>
      <c r="J12" s="7"/>
      <c r="K12" s="5"/>
      <c r="L12" s="6"/>
      <c r="M12" s="6"/>
      <c r="N12" s="5" t="s">
        <v>887</v>
      </c>
      <c r="O12" s="5" t="s">
        <v>537</v>
      </c>
      <c r="P12" s="5" t="s">
        <v>549</v>
      </c>
      <c r="Q12" s="5" t="s">
        <v>625</v>
      </c>
      <c r="R12" s="5" t="s">
        <v>888</v>
      </c>
      <c r="S12" s="5" t="s">
        <v>889</v>
      </c>
      <c r="T12" s="5"/>
    </row>
    <row r="13" spans="1:20" ht="19.5" customHeight="1">
      <c r="A13" s="5"/>
      <c r="B13" s="6"/>
      <c r="C13" s="7"/>
      <c r="D13" s="7"/>
      <c r="E13" s="7"/>
      <c r="F13" s="7"/>
      <c r="G13" s="9"/>
      <c r="H13" s="7"/>
      <c r="I13" s="7"/>
      <c r="J13" s="7"/>
      <c r="K13" s="5"/>
      <c r="L13" s="6"/>
      <c r="M13" s="6" t="s">
        <v>505</v>
      </c>
      <c r="N13" s="5" t="s">
        <v>890</v>
      </c>
      <c r="O13" s="5" t="s">
        <v>537</v>
      </c>
      <c r="P13" s="5" t="s">
        <v>590</v>
      </c>
      <c r="Q13" s="5" t="s">
        <v>509</v>
      </c>
      <c r="R13" s="5" t="s">
        <v>891</v>
      </c>
      <c r="S13" s="5" t="s">
        <v>892</v>
      </c>
      <c r="T13" s="5"/>
    </row>
    <row r="14" spans="1:20" ht="19.5" customHeight="1">
      <c r="A14" s="5"/>
      <c r="B14" s="6"/>
      <c r="C14" s="7"/>
      <c r="D14" s="7"/>
      <c r="E14" s="7"/>
      <c r="F14" s="7"/>
      <c r="G14" s="9"/>
      <c r="H14" s="7"/>
      <c r="I14" s="7"/>
      <c r="J14" s="7"/>
      <c r="K14" s="5"/>
      <c r="L14" s="6"/>
      <c r="M14" s="6"/>
      <c r="N14" s="5" t="s">
        <v>893</v>
      </c>
      <c r="O14" s="5" t="s">
        <v>537</v>
      </c>
      <c r="P14" s="5" t="s">
        <v>590</v>
      </c>
      <c r="Q14" s="5" t="s">
        <v>509</v>
      </c>
      <c r="R14" s="5" t="s">
        <v>894</v>
      </c>
      <c r="S14" s="5" t="s">
        <v>895</v>
      </c>
      <c r="T14" s="5"/>
    </row>
    <row r="15" spans="1:20" ht="19.5" customHeight="1">
      <c r="A15" s="5"/>
      <c r="B15" s="6"/>
      <c r="C15" s="7"/>
      <c r="D15" s="7"/>
      <c r="E15" s="7"/>
      <c r="F15" s="7"/>
      <c r="G15" s="9"/>
      <c r="H15" s="7"/>
      <c r="I15" s="7"/>
      <c r="J15" s="7"/>
      <c r="K15" s="5"/>
      <c r="L15" s="6"/>
      <c r="M15" s="6" t="s">
        <v>511</v>
      </c>
      <c r="N15" s="5" t="s">
        <v>896</v>
      </c>
      <c r="O15" s="5" t="s">
        <v>495</v>
      </c>
      <c r="P15" s="5" t="s">
        <v>897</v>
      </c>
      <c r="Q15" s="5" t="s">
        <v>494</v>
      </c>
      <c r="R15" s="5" t="s">
        <v>898</v>
      </c>
      <c r="S15" s="5" t="s">
        <v>899</v>
      </c>
      <c r="T15" s="5"/>
    </row>
    <row r="16" spans="1:20" ht="19.5" customHeight="1">
      <c r="A16" s="5"/>
      <c r="B16" s="6"/>
      <c r="C16" s="7"/>
      <c r="D16" s="7"/>
      <c r="E16" s="7"/>
      <c r="F16" s="7"/>
      <c r="G16" s="9"/>
      <c r="H16" s="7"/>
      <c r="I16" s="7"/>
      <c r="J16" s="7"/>
      <c r="K16" s="5"/>
      <c r="L16" s="6" t="s">
        <v>599</v>
      </c>
      <c r="M16" s="6" t="s">
        <v>516</v>
      </c>
      <c r="N16" s="5" t="s">
        <v>900</v>
      </c>
      <c r="O16" s="5" t="s">
        <v>537</v>
      </c>
      <c r="P16" s="5" t="s">
        <v>901</v>
      </c>
      <c r="Q16" s="5" t="s">
        <v>653</v>
      </c>
      <c r="R16" s="5" t="s">
        <v>902</v>
      </c>
      <c r="S16" s="5" t="s">
        <v>903</v>
      </c>
      <c r="T16" s="5"/>
    </row>
    <row r="17" spans="1:20" ht="19.5" customHeight="1">
      <c r="A17" s="5"/>
      <c r="B17" s="6"/>
      <c r="C17" s="7"/>
      <c r="D17" s="7"/>
      <c r="E17" s="7"/>
      <c r="F17" s="7"/>
      <c r="G17" s="9"/>
      <c r="H17" s="7"/>
      <c r="I17" s="7"/>
      <c r="J17" s="7"/>
      <c r="K17" s="5"/>
      <c r="L17" s="6"/>
      <c r="M17" s="6"/>
      <c r="N17" s="5" t="s">
        <v>904</v>
      </c>
      <c r="O17" s="5" t="s">
        <v>492</v>
      </c>
      <c r="P17" s="5" t="s">
        <v>905</v>
      </c>
      <c r="Q17" s="5" t="s">
        <v>653</v>
      </c>
      <c r="R17" s="5" t="s">
        <v>906</v>
      </c>
      <c r="S17" s="5" t="s">
        <v>907</v>
      </c>
      <c r="T17" s="5"/>
    </row>
    <row r="18" spans="1:20" ht="19.5" customHeight="1">
      <c r="A18" s="5"/>
      <c r="B18" s="6"/>
      <c r="C18" s="7"/>
      <c r="D18" s="7"/>
      <c r="E18" s="7"/>
      <c r="F18" s="7"/>
      <c r="G18" s="9"/>
      <c r="H18" s="7"/>
      <c r="I18" s="7"/>
      <c r="J18" s="7"/>
      <c r="K18" s="5"/>
      <c r="L18" s="6"/>
      <c r="M18" s="6" t="s">
        <v>517</v>
      </c>
      <c r="N18" s="5" t="s">
        <v>908</v>
      </c>
      <c r="O18" s="5" t="s">
        <v>537</v>
      </c>
      <c r="P18" s="5" t="s">
        <v>601</v>
      </c>
      <c r="Q18" s="5" t="s">
        <v>604</v>
      </c>
      <c r="R18" s="5" t="s">
        <v>909</v>
      </c>
      <c r="S18" s="5" t="s">
        <v>910</v>
      </c>
      <c r="T18" s="5"/>
    </row>
    <row r="19" spans="1:20" ht="19.5" customHeight="1">
      <c r="A19" s="5"/>
      <c r="B19" s="6"/>
      <c r="C19" s="7"/>
      <c r="D19" s="7"/>
      <c r="E19" s="7"/>
      <c r="F19" s="7"/>
      <c r="G19" s="9"/>
      <c r="H19" s="7"/>
      <c r="I19" s="7"/>
      <c r="J19" s="7"/>
      <c r="K19" s="5"/>
      <c r="L19" s="6"/>
      <c r="M19" s="6" t="s">
        <v>522</v>
      </c>
      <c r="N19" s="5" t="s">
        <v>771</v>
      </c>
      <c r="O19" s="5" t="s">
        <v>537</v>
      </c>
      <c r="P19" s="5" t="s">
        <v>884</v>
      </c>
      <c r="Q19" s="5" t="s">
        <v>509</v>
      </c>
      <c r="R19" s="5" t="s">
        <v>911</v>
      </c>
      <c r="S19" s="5" t="s">
        <v>912</v>
      </c>
      <c r="T19" s="5"/>
    </row>
    <row r="20" spans="1:20" ht="29.25" customHeight="1">
      <c r="A20" s="5"/>
      <c r="B20" s="6"/>
      <c r="C20" s="7"/>
      <c r="D20" s="7"/>
      <c r="E20" s="7"/>
      <c r="F20" s="7"/>
      <c r="G20" s="9"/>
      <c r="H20" s="7"/>
      <c r="I20" s="7"/>
      <c r="J20" s="7"/>
      <c r="K20" s="5"/>
      <c r="L20" s="6"/>
      <c r="M20" s="6"/>
      <c r="N20" s="5" t="s">
        <v>769</v>
      </c>
      <c r="O20" s="5" t="s">
        <v>537</v>
      </c>
      <c r="P20" s="5" t="s">
        <v>913</v>
      </c>
      <c r="Q20" s="5" t="s">
        <v>509</v>
      </c>
      <c r="R20" s="5" t="s">
        <v>914</v>
      </c>
      <c r="S20" s="5" t="s">
        <v>912</v>
      </c>
      <c r="T20" s="5"/>
    </row>
    <row r="21" spans="1:20" ht="19.5" customHeight="1">
      <c r="A21" s="5"/>
      <c r="B21" s="6"/>
      <c r="C21" s="7"/>
      <c r="D21" s="7"/>
      <c r="E21" s="7"/>
      <c r="F21" s="7"/>
      <c r="G21" s="9"/>
      <c r="H21" s="7"/>
      <c r="I21" s="7"/>
      <c r="J21" s="7"/>
      <c r="K21" s="5"/>
      <c r="L21" s="6"/>
      <c r="M21" s="6" t="s">
        <v>527</v>
      </c>
      <c r="N21" s="5" t="s">
        <v>915</v>
      </c>
      <c r="O21" s="5" t="s">
        <v>495</v>
      </c>
      <c r="P21" s="5" t="s">
        <v>822</v>
      </c>
      <c r="Q21" s="5" t="s">
        <v>494</v>
      </c>
      <c r="R21" s="5" t="s">
        <v>916</v>
      </c>
      <c r="S21" s="5" t="s">
        <v>917</v>
      </c>
      <c r="T21" s="5"/>
    </row>
    <row r="22" spans="1:20" ht="19.5" customHeight="1">
      <c r="A22" s="5"/>
      <c r="B22" s="6"/>
      <c r="C22" s="7"/>
      <c r="D22" s="7"/>
      <c r="E22" s="7"/>
      <c r="F22" s="7"/>
      <c r="G22" s="9"/>
      <c r="H22" s="7"/>
      <c r="I22" s="7"/>
      <c r="J22" s="7"/>
      <c r="K22" s="5"/>
      <c r="L22" s="6"/>
      <c r="M22" s="6"/>
      <c r="N22" s="5" t="s">
        <v>528</v>
      </c>
      <c r="O22" s="5" t="s">
        <v>495</v>
      </c>
      <c r="P22" s="5" t="s">
        <v>529</v>
      </c>
      <c r="Q22" s="5" t="s">
        <v>494</v>
      </c>
      <c r="R22" s="5" t="s">
        <v>608</v>
      </c>
      <c r="S22" s="5" t="s">
        <v>918</v>
      </c>
      <c r="T22" s="5"/>
    </row>
    <row r="23" spans="1:20" ht="29.25" customHeight="1">
      <c r="A23" s="5"/>
      <c r="B23" s="6"/>
      <c r="C23" s="7"/>
      <c r="D23" s="7"/>
      <c r="E23" s="7"/>
      <c r="F23" s="7"/>
      <c r="G23" s="9"/>
      <c r="H23" s="7"/>
      <c r="I23" s="7"/>
      <c r="J23" s="7"/>
      <c r="K23" s="5"/>
      <c r="L23" s="6" t="s">
        <v>531</v>
      </c>
      <c r="M23" s="6" t="s">
        <v>532</v>
      </c>
      <c r="N23" s="5" t="s">
        <v>919</v>
      </c>
      <c r="O23" s="5" t="s">
        <v>537</v>
      </c>
      <c r="P23" s="5" t="s">
        <v>534</v>
      </c>
      <c r="Q23" s="5" t="s">
        <v>509</v>
      </c>
      <c r="R23" s="5" t="s">
        <v>920</v>
      </c>
      <c r="S23" s="5" t="s">
        <v>921</v>
      </c>
      <c r="T23" s="5"/>
    </row>
    <row r="24" spans="1:20" ht="29.25" customHeight="1">
      <c r="A24" s="5"/>
      <c r="B24" s="6"/>
      <c r="C24" s="7"/>
      <c r="D24" s="7"/>
      <c r="E24" s="7"/>
      <c r="F24" s="7"/>
      <c r="G24" s="10"/>
      <c r="H24" s="7"/>
      <c r="I24" s="7"/>
      <c r="J24" s="7"/>
      <c r="K24" s="5"/>
      <c r="L24" s="6"/>
      <c r="M24" s="6"/>
      <c r="N24" s="5" t="s">
        <v>922</v>
      </c>
      <c r="O24" s="5" t="s">
        <v>537</v>
      </c>
      <c r="P24" s="5" t="s">
        <v>534</v>
      </c>
      <c r="Q24" s="5" t="s">
        <v>509</v>
      </c>
      <c r="R24" s="5" t="s">
        <v>923</v>
      </c>
      <c r="S24" s="5" t="s">
        <v>921</v>
      </c>
      <c r="T24" s="5"/>
    </row>
    <row r="25" spans="1:9" ht="15.75" customHeight="1">
      <c r="A25" s="11" t="s">
        <v>345</v>
      </c>
      <c r="B25" s="11"/>
      <c r="C25" s="11"/>
      <c r="D25" s="11"/>
      <c r="E25" s="11"/>
      <c r="F25" s="11"/>
      <c r="G25" s="11"/>
      <c r="H25" s="11"/>
      <c r="I25" s="11"/>
    </row>
  </sheetData>
  <sheetProtection/>
  <mergeCells count="33">
    <mergeCell ref="A2:T2"/>
    <mergeCell ref="A3:T3"/>
    <mergeCell ref="R4:T4"/>
    <mergeCell ref="C5:J5"/>
    <mergeCell ref="D6:H6"/>
    <mergeCell ref="I6:J6"/>
    <mergeCell ref="A25:I25"/>
    <mergeCell ref="A5:A7"/>
    <mergeCell ref="A8:A24"/>
    <mergeCell ref="B5:B7"/>
    <mergeCell ref="B8:B24"/>
    <mergeCell ref="C6:C7"/>
    <mergeCell ref="C8:C24"/>
    <mergeCell ref="D8:D24"/>
    <mergeCell ref="E8:E24"/>
    <mergeCell ref="F8:F24"/>
    <mergeCell ref="G8:G24"/>
    <mergeCell ref="H8:H24"/>
    <mergeCell ref="I8:I24"/>
    <mergeCell ref="J8:J24"/>
    <mergeCell ref="K5:K7"/>
    <mergeCell ref="K8:K24"/>
    <mergeCell ref="L8:L10"/>
    <mergeCell ref="L11:L15"/>
    <mergeCell ref="L16:L22"/>
    <mergeCell ref="L23:L24"/>
    <mergeCell ref="M11:M12"/>
    <mergeCell ref="M13:M14"/>
    <mergeCell ref="M16:M17"/>
    <mergeCell ref="M19:M20"/>
    <mergeCell ref="M21:M22"/>
    <mergeCell ref="M23:M24"/>
    <mergeCell ref="L5:T6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5">
      <selection activeCell="E38" sqref="E38"/>
    </sheetView>
  </sheetViews>
  <sheetFormatPr defaultColWidth="10.00390625" defaultRowHeight="13.5" customHeight="1"/>
  <cols>
    <col min="1" max="1" width="38.75390625" style="0" customWidth="1"/>
    <col min="2" max="2" width="12.875" style="0" customWidth="1"/>
    <col min="3" max="3" width="29.125" style="0" customWidth="1"/>
    <col min="4" max="4" width="10.625" style="0" customWidth="1"/>
    <col min="5" max="5" width="29.875" style="0" customWidth="1"/>
    <col min="6" max="6" width="10.50390625" style="0" customWidth="1"/>
    <col min="7" max="7" width="26.125" style="0" customWidth="1"/>
    <col min="8" max="8" width="12.625" style="0" customWidth="1"/>
  </cols>
  <sheetData>
    <row r="1" spans="1:8" ht="12.75" customHeight="1">
      <c r="A1" s="1"/>
      <c r="H1" s="36" t="s">
        <v>30</v>
      </c>
    </row>
    <row r="2" spans="1:8" ht="24" customHeight="1">
      <c r="A2" s="259" t="s">
        <v>7</v>
      </c>
      <c r="B2" s="260"/>
      <c r="C2" s="260"/>
      <c r="D2" s="260"/>
      <c r="E2" s="260"/>
      <c r="F2" s="260"/>
      <c r="G2" s="260"/>
      <c r="H2" s="260"/>
    </row>
    <row r="3" spans="1:8" s="13" customFormat="1" ht="17.25" customHeight="1">
      <c r="A3" s="96" t="s">
        <v>31</v>
      </c>
      <c r="B3" s="97"/>
      <c r="C3" s="97"/>
      <c r="D3" s="97"/>
      <c r="E3" s="97"/>
      <c r="F3" s="97"/>
      <c r="G3" s="98" t="s">
        <v>32</v>
      </c>
      <c r="H3" s="38"/>
    </row>
    <row r="4" spans="1:8" s="13" customFormat="1" ht="17.25" customHeight="1">
      <c r="A4" s="23" t="s">
        <v>33</v>
      </c>
      <c r="B4" s="24"/>
      <c r="C4" s="23" t="s">
        <v>34</v>
      </c>
      <c r="D4" s="24"/>
      <c r="E4" s="24"/>
      <c r="F4" s="24"/>
      <c r="G4" s="24"/>
      <c r="H4" s="24"/>
    </row>
    <row r="5" spans="1:8" s="13" customFormat="1" ht="21.75" customHeight="1">
      <c r="A5" s="23" t="s">
        <v>35</v>
      </c>
      <c r="B5" s="23" t="s">
        <v>36</v>
      </c>
      <c r="C5" s="23" t="s">
        <v>37</v>
      </c>
      <c r="D5" s="23" t="s">
        <v>36</v>
      </c>
      <c r="E5" s="23" t="s">
        <v>38</v>
      </c>
      <c r="F5" s="23" t="s">
        <v>36</v>
      </c>
      <c r="G5" s="23" t="s">
        <v>39</v>
      </c>
      <c r="H5" s="23" t="s">
        <v>36</v>
      </c>
    </row>
    <row r="6" spans="1:8" s="13" customFormat="1" ht="15.75" customHeight="1">
      <c r="A6" s="150" t="s">
        <v>40</v>
      </c>
      <c r="B6" s="99">
        <f>'2收入总表'!E7</f>
        <v>1231.19</v>
      </c>
      <c r="C6" s="157" t="s">
        <v>41</v>
      </c>
      <c r="D6" s="111">
        <v>260</v>
      </c>
      <c r="E6" s="150" t="s">
        <v>42</v>
      </c>
      <c r="F6" s="99">
        <f>F7+F8+F9</f>
        <v>616.19</v>
      </c>
      <c r="G6" s="157" t="s">
        <v>43</v>
      </c>
      <c r="H6" s="155"/>
    </row>
    <row r="7" spans="1:8" s="13" customFormat="1" ht="15.75" customHeight="1">
      <c r="A7" s="157" t="s">
        <v>44</v>
      </c>
      <c r="B7" s="155">
        <f>B6</f>
        <v>1231.19</v>
      </c>
      <c r="C7" s="157" t="s">
        <v>45</v>
      </c>
      <c r="D7" s="111"/>
      <c r="E7" s="157" t="s">
        <v>46</v>
      </c>
      <c r="F7" s="155">
        <f>'5支出分类（部门预算）'!H6</f>
        <v>507.37</v>
      </c>
      <c r="G7" s="157" t="s">
        <v>47</v>
      </c>
      <c r="H7" s="155"/>
    </row>
    <row r="8" spans="1:8" s="13" customFormat="1" ht="15.75" customHeight="1">
      <c r="A8" s="150" t="s">
        <v>48</v>
      </c>
      <c r="B8" s="155"/>
      <c r="C8" s="157" t="s">
        <v>49</v>
      </c>
      <c r="D8" s="111"/>
      <c r="E8" s="157" t="s">
        <v>50</v>
      </c>
      <c r="F8" s="155">
        <f>'5支出分类（部门预算）'!I6</f>
        <v>108.82</v>
      </c>
      <c r="G8" s="157" t="s">
        <v>51</v>
      </c>
      <c r="H8" s="155"/>
    </row>
    <row r="9" spans="1:8" s="13" customFormat="1" ht="15.75" customHeight="1">
      <c r="A9" s="157" t="s">
        <v>52</v>
      </c>
      <c r="B9" s="155"/>
      <c r="C9" s="157" t="s">
        <v>53</v>
      </c>
      <c r="D9" s="111"/>
      <c r="E9" s="157" t="s">
        <v>54</v>
      </c>
      <c r="F9" s="155"/>
      <c r="G9" s="157" t="s">
        <v>55</v>
      </c>
      <c r="H9" s="155"/>
    </row>
    <row r="10" spans="1:8" s="13" customFormat="1" ht="15.75" customHeight="1">
      <c r="A10" s="157" t="s">
        <v>56</v>
      </c>
      <c r="B10" s="155"/>
      <c r="C10" s="157" t="s">
        <v>57</v>
      </c>
      <c r="D10" s="111"/>
      <c r="E10" s="150" t="s">
        <v>58</v>
      </c>
      <c r="F10" s="99">
        <f>SUM(F11:F20)</f>
        <v>48555.7</v>
      </c>
      <c r="G10" s="157" t="s">
        <v>59</v>
      </c>
      <c r="H10" s="155">
        <f>'4支出分类(政府预算)'!K6+10</f>
        <v>1986.1899999999998</v>
      </c>
    </row>
    <row r="11" spans="1:8" s="13" customFormat="1" ht="15.75" customHeight="1">
      <c r="A11" s="157" t="s">
        <v>60</v>
      </c>
      <c r="B11" s="155"/>
      <c r="C11" s="157" t="s">
        <v>61</v>
      </c>
      <c r="D11" s="111">
        <v>35</v>
      </c>
      <c r="E11" s="157" t="s">
        <v>62</v>
      </c>
      <c r="F11" s="155"/>
      <c r="G11" s="157" t="s">
        <v>63</v>
      </c>
      <c r="H11" s="155">
        <f>'4支出分类(政府预算)'!L6</f>
        <v>27832.100000000002</v>
      </c>
    </row>
    <row r="12" spans="1:8" s="13" customFormat="1" ht="15.75" customHeight="1">
      <c r="A12" s="157" t="s">
        <v>64</v>
      </c>
      <c r="B12" s="155"/>
      <c r="C12" s="157" t="s">
        <v>65</v>
      </c>
      <c r="D12" s="111"/>
      <c r="E12" s="157" t="s">
        <v>66</v>
      </c>
      <c r="F12" s="155">
        <f>'5支出分类（部门预算）'!M6+10</f>
        <v>1475</v>
      </c>
      <c r="G12" s="157" t="s">
        <v>67</v>
      </c>
      <c r="H12" s="155">
        <f>'4支出分类(政府预算)'!M6</f>
        <v>19353.6</v>
      </c>
    </row>
    <row r="13" spans="1:8" s="13" customFormat="1" ht="15.75" customHeight="1">
      <c r="A13" s="157" t="s">
        <v>68</v>
      </c>
      <c r="B13" s="155"/>
      <c r="C13" s="157" t="s">
        <v>69</v>
      </c>
      <c r="D13" s="111">
        <v>69.39999999999999</v>
      </c>
      <c r="E13" s="157" t="s">
        <v>70</v>
      </c>
      <c r="F13" s="155"/>
      <c r="G13" s="157" t="s">
        <v>71</v>
      </c>
      <c r="H13" s="155"/>
    </row>
    <row r="14" spans="1:8" s="13" customFormat="1" ht="15.75" customHeight="1">
      <c r="A14" s="157" t="s">
        <v>72</v>
      </c>
      <c r="B14" s="155"/>
      <c r="C14" s="157" t="s">
        <v>73</v>
      </c>
      <c r="D14" s="111"/>
      <c r="E14" s="157" t="s">
        <v>74</v>
      </c>
      <c r="F14" s="155"/>
      <c r="G14" s="157" t="s">
        <v>75</v>
      </c>
      <c r="H14" s="155"/>
    </row>
    <row r="15" spans="1:8" s="13" customFormat="1" ht="15.75" customHeight="1">
      <c r="A15" s="157" t="s">
        <v>76</v>
      </c>
      <c r="B15" s="155"/>
      <c r="C15" s="157" t="s">
        <v>77</v>
      </c>
      <c r="D15" s="111">
        <v>38.78</v>
      </c>
      <c r="E15" s="157" t="s">
        <v>78</v>
      </c>
      <c r="F15" s="155"/>
      <c r="G15" s="157" t="s">
        <v>79</v>
      </c>
      <c r="H15" s="155"/>
    </row>
    <row r="16" spans="1:8" s="13" customFormat="1" ht="15.75" customHeight="1">
      <c r="A16" s="157" t="s">
        <v>80</v>
      </c>
      <c r="B16" s="155"/>
      <c r="C16" s="157" t="s">
        <v>81</v>
      </c>
      <c r="D16" s="111"/>
      <c r="E16" s="157" t="s">
        <v>82</v>
      </c>
      <c r="F16" s="155">
        <f>'5支出分类（部门预算）'!Q6</f>
        <v>27727.100000000002</v>
      </c>
      <c r="G16" s="157" t="s">
        <v>83</v>
      </c>
      <c r="H16" s="155"/>
    </row>
    <row r="17" spans="1:8" s="13" customFormat="1" ht="15.75" customHeight="1">
      <c r="A17" s="157" t="s">
        <v>84</v>
      </c>
      <c r="B17" s="155"/>
      <c r="C17" s="157" t="s">
        <v>85</v>
      </c>
      <c r="D17" s="111">
        <v>23718.9</v>
      </c>
      <c r="E17" s="157" t="s">
        <v>86</v>
      </c>
      <c r="F17" s="155"/>
      <c r="G17" s="157" t="s">
        <v>87</v>
      </c>
      <c r="H17" s="155"/>
    </row>
    <row r="18" spans="1:8" s="13" customFormat="1" ht="15.75" customHeight="1">
      <c r="A18" s="157" t="s">
        <v>88</v>
      </c>
      <c r="B18" s="155"/>
      <c r="C18" s="157" t="s">
        <v>89</v>
      </c>
      <c r="D18" s="111"/>
      <c r="E18" s="157" t="s">
        <v>90</v>
      </c>
      <c r="F18" s="155">
        <f>'5支出分类（部门预算）'!S6</f>
        <v>19353.6</v>
      </c>
      <c r="G18" s="157" t="s">
        <v>91</v>
      </c>
      <c r="H18" s="155"/>
    </row>
    <row r="19" spans="1:8" s="13" customFormat="1" ht="15.75" customHeight="1">
      <c r="A19" s="157" t="s">
        <v>92</v>
      </c>
      <c r="B19" s="155"/>
      <c r="C19" s="157" t="s">
        <v>93</v>
      </c>
      <c r="D19" s="111"/>
      <c r="E19" s="157" t="s">
        <v>94</v>
      </c>
      <c r="F19" s="155"/>
      <c r="G19" s="157" t="s">
        <v>95</v>
      </c>
      <c r="H19" s="155"/>
    </row>
    <row r="20" spans="1:8" s="13" customFormat="1" ht="15.75" customHeight="1">
      <c r="A20" s="150" t="s">
        <v>96</v>
      </c>
      <c r="B20" s="99">
        <f>'2收入总表'!F7</f>
        <v>47000.7</v>
      </c>
      <c r="C20" s="157" t="s">
        <v>97</v>
      </c>
      <c r="D20" s="111">
        <f>'3支出总表'!F24+10</f>
        <v>777.69</v>
      </c>
      <c r="E20" s="157" t="s">
        <v>98</v>
      </c>
      <c r="F20" s="155"/>
      <c r="G20" s="39"/>
      <c r="H20" s="155"/>
    </row>
    <row r="21" spans="1:8" s="13" customFormat="1" ht="15.75" customHeight="1">
      <c r="A21" s="150" t="s">
        <v>99</v>
      </c>
      <c r="B21" s="99">
        <f>'2收入总表'!G7</f>
        <v>930</v>
      </c>
      <c r="C21" s="157" t="s">
        <v>100</v>
      </c>
      <c r="D21" s="111"/>
      <c r="E21" s="150" t="s">
        <v>101</v>
      </c>
      <c r="F21" s="99"/>
      <c r="G21" s="39"/>
      <c r="H21" s="155"/>
    </row>
    <row r="22" spans="1:8" s="13" customFormat="1" ht="15.75" customHeight="1">
      <c r="A22" s="150" t="s">
        <v>102</v>
      </c>
      <c r="B22" s="99"/>
      <c r="C22" s="157" t="s">
        <v>103</v>
      </c>
      <c r="D22" s="111"/>
      <c r="E22" s="39"/>
      <c r="F22" s="39"/>
      <c r="G22" s="39"/>
      <c r="H22" s="155"/>
    </row>
    <row r="23" spans="1:8" s="13" customFormat="1" ht="15.75" customHeight="1">
      <c r="A23" s="150" t="s">
        <v>104</v>
      </c>
      <c r="B23" s="99"/>
      <c r="C23" s="157" t="s">
        <v>105</v>
      </c>
      <c r="D23" s="111"/>
      <c r="E23" s="39"/>
      <c r="F23" s="39"/>
      <c r="G23" s="39"/>
      <c r="H23" s="155"/>
    </row>
    <row r="24" spans="1:8" s="13" customFormat="1" ht="15.75" customHeight="1">
      <c r="A24" s="150" t="s">
        <v>106</v>
      </c>
      <c r="B24" s="99"/>
      <c r="C24" s="157" t="s">
        <v>107</v>
      </c>
      <c r="D24" s="111"/>
      <c r="E24" s="39"/>
      <c r="F24" s="39"/>
      <c r="G24" s="39"/>
      <c r="H24" s="155"/>
    </row>
    <row r="25" spans="1:8" s="13" customFormat="1" ht="15.75" customHeight="1">
      <c r="A25" s="157" t="s">
        <v>108</v>
      </c>
      <c r="B25" s="155"/>
      <c r="C25" s="157" t="s">
        <v>109</v>
      </c>
      <c r="D25" s="111">
        <v>60.32</v>
      </c>
      <c r="E25" s="39"/>
      <c r="F25" s="39"/>
      <c r="G25" s="39"/>
      <c r="H25" s="155"/>
    </row>
    <row r="26" spans="1:8" s="13" customFormat="1" ht="15.75" customHeight="1">
      <c r="A26" s="157" t="s">
        <v>110</v>
      </c>
      <c r="B26" s="155"/>
      <c r="C26" s="157" t="s">
        <v>111</v>
      </c>
      <c r="D26" s="111"/>
      <c r="E26" s="39"/>
      <c r="F26" s="39"/>
      <c r="G26" s="39"/>
      <c r="H26" s="155"/>
    </row>
    <row r="27" spans="1:8" s="13" customFormat="1" ht="15.75" customHeight="1">
      <c r="A27" s="157" t="s">
        <v>112</v>
      </c>
      <c r="B27" s="155"/>
      <c r="C27" s="157" t="s">
        <v>113</v>
      </c>
      <c r="D27" s="111">
        <v>930</v>
      </c>
      <c r="E27" s="39"/>
      <c r="F27" s="39"/>
      <c r="G27" s="39"/>
      <c r="H27" s="155"/>
    </row>
    <row r="28" spans="1:8" s="13" customFormat="1" ht="15.75" customHeight="1">
      <c r="A28" s="150" t="s">
        <v>114</v>
      </c>
      <c r="B28" s="99"/>
      <c r="C28" s="157" t="s">
        <v>115</v>
      </c>
      <c r="D28" s="111"/>
      <c r="E28" s="39"/>
      <c r="F28" s="39"/>
      <c r="G28" s="39"/>
      <c r="H28" s="155"/>
    </row>
    <row r="29" spans="1:8" s="13" customFormat="1" ht="15.75" customHeight="1">
      <c r="A29" s="150" t="s">
        <v>116</v>
      </c>
      <c r="B29" s="99"/>
      <c r="C29" s="157" t="s">
        <v>117</v>
      </c>
      <c r="D29" s="111"/>
      <c r="E29" s="39"/>
      <c r="F29" s="39"/>
      <c r="G29" s="39"/>
      <c r="H29" s="155"/>
    </row>
    <row r="30" spans="1:8" s="13" customFormat="1" ht="15.75" customHeight="1">
      <c r="A30" s="150" t="s">
        <v>118</v>
      </c>
      <c r="B30" s="99"/>
      <c r="C30" s="157" t="s">
        <v>119</v>
      </c>
      <c r="D30" s="111">
        <v>23281.8</v>
      </c>
      <c r="E30" s="39"/>
      <c r="F30" s="39"/>
      <c r="G30" s="39"/>
      <c r="H30" s="155"/>
    </row>
    <row r="31" spans="1:8" s="13" customFormat="1" ht="15.75" customHeight="1">
      <c r="A31" s="150" t="s">
        <v>120</v>
      </c>
      <c r="B31" s="99"/>
      <c r="C31" s="157" t="s">
        <v>121</v>
      </c>
      <c r="D31" s="111"/>
      <c r="E31" s="39"/>
      <c r="F31" s="39"/>
      <c r="G31" s="39"/>
      <c r="H31" s="155"/>
    </row>
    <row r="32" spans="1:8" s="13" customFormat="1" ht="15.75" customHeight="1">
      <c r="A32" s="150" t="s">
        <v>122</v>
      </c>
      <c r="B32" s="99">
        <f>'2收入总表'!R7</f>
        <v>10</v>
      </c>
      <c r="C32" s="157" t="s">
        <v>123</v>
      </c>
      <c r="D32" s="111"/>
      <c r="E32" s="39"/>
      <c r="F32" s="39"/>
      <c r="G32" s="39"/>
      <c r="H32" s="155"/>
    </row>
    <row r="33" spans="1:8" s="13" customFormat="1" ht="15.75" customHeight="1">
      <c r="A33" s="39"/>
      <c r="B33" s="39"/>
      <c r="C33" s="157" t="s">
        <v>124</v>
      </c>
      <c r="D33" s="111"/>
      <c r="E33" s="39"/>
      <c r="F33" s="39"/>
      <c r="G33" s="39"/>
      <c r="H33" s="39"/>
    </row>
    <row r="34" spans="1:8" s="13" customFormat="1" ht="15.75" customHeight="1">
      <c r="A34" s="39"/>
      <c r="B34" s="39"/>
      <c r="C34" s="157" t="s">
        <v>125</v>
      </c>
      <c r="D34" s="111"/>
      <c r="E34" s="39"/>
      <c r="F34" s="39"/>
      <c r="G34" s="39"/>
      <c r="H34" s="39"/>
    </row>
    <row r="35" spans="1:8" s="13" customFormat="1" ht="15.75" customHeight="1">
      <c r="A35" s="39"/>
      <c r="B35" s="39"/>
      <c r="C35" s="157" t="s">
        <v>126</v>
      </c>
      <c r="D35" s="111"/>
      <c r="E35" s="39"/>
      <c r="F35" s="39"/>
      <c r="G35" s="39"/>
      <c r="H35" s="39"/>
    </row>
    <row r="36" spans="1:8" s="13" customFormat="1" ht="15.75" customHeight="1">
      <c r="A36" s="150" t="s">
        <v>127</v>
      </c>
      <c r="B36" s="99">
        <f>B6+B20+B21+B32</f>
        <v>49171.89</v>
      </c>
      <c r="C36" s="150" t="s">
        <v>128</v>
      </c>
      <c r="D36" s="99">
        <f>SUM(D6:D35)</f>
        <v>49171.89</v>
      </c>
      <c r="E36" s="150" t="s">
        <v>128</v>
      </c>
      <c r="F36" s="99">
        <f>F6+F10</f>
        <v>49171.89</v>
      </c>
      <c r="G36" s="150" t="s">
        <v>128</v>
      </c>
      <c r="H36" s="99">
        <f>H10+H11+H12</f>
        <v>49171.89</v>
      </c>
    </row>
    <row r="37" spans="1:8" s="13" customFormat="1" ht="15.75" customHeight="1">
      <c r="A37" s="150" t="s">
        <v>129</v>
      </c>
      <c r="B37" s="99"/>
      <c r="C37" s="150" t="s">
        <v>130</v>
      </c>
      <c r="D37" s="99"/>
      <c r="E37" s="150" t="s">
        <v>130</v>
      </c>
      <c r="F37" s="99"/>
      <c r="G37" s="150" t="s">
        <v>130</v>
      </c>
      <c r="H37" s="99"/>
    </row>
    <row r="38" spans="1:8" s="13" customFormat="1" ht="15.75" customHeight="1">
      <c r="A38" s="39"/>
      <c r="B38" s="155"/>
      <c r="C38" s="39"/>
      <c r="D38" s="155"/>
      <c r="E38" s="28"/>
      <c r="F38" s="99"/>
      <c r="G38" s="28"/>
      <c r="H38" s="99"/>
    </row>
    <row r="39" spans="1:8" s="13" customFormat="1" ht="15.75" customHeight="1">
      <c r="A39" s="150" t="s">
        <v>131</v>
      </c>
      <c r="B39" s="99">
        <f>B36</f>
        <v>49171.89</v>
      </c>
      <c r="C39" s="150" t="s">
        <v>132</v>
      </c>
      <c r="D39" s="99">
        <f>D36</f>
        <v>49171.89</v>
      </c>
      <c r="E39" s="150" t="s">
        <v>132</v>
      </c>
      <c r="F39" s="99">
        <f>F36</f>
        <v>49171.89</v>
      </c>
      <c r="G39" s="150" t="s">
        <v>132</v>
      </c>
      <c r="H39" s="99">
        <f>H36</f>
        <v>49171.89</v>
      </c>
    </row>
  </sheetData>
  <sheetProtection/>
  <mergeCells count="5">
    <mergeCell ref="A2:H2"/>
    <mergeCell ref="A3:F3"/>
    <mergeCell ref="G3:H3"/>
    <mergeCell ref="A4:B4"/>
    <mergeCell ref="C4:H4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="130" zoomScaleNormal="130" zoomScaleSheetLayoutView="100" workbookViewId="0" topLeftCell="A1">
      <selection activeCell="E7" sqref="E7:G7"/>
    </sheetView>
  </sheetViews>
  <sheetFormatPr defaultColWidth="10.00390625" defaultRowHeight="13.5" customHeight="1"/>
  <cols>
    <col min="1" max="1" width="6.50390625" style="0" customWidth="1"/>
    <col min="2" max="2" width="23.375" style="0" customWidth="1"/>
    <col min="3" max="3" width="8.25390625" style="0" customWidth="1"/>
    <col min="4" max="25" width="7.75390625" style="0" customWidth="1"/>
  </cols>
  <sheetData>
    <row r="1" spans="1:25" ht="15.75" customHeight="1">
      <c r="A1" s="1"/>
      <c r="X1" s="94" t="s">
        <v>133</v>
      </c>
      <c r="Y1" s="94"/>
    </row>
    <row r="2" spans="1:25" ht="33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ht="21.75" customHeight="1">
      <c r="A3" s="249" t="s">
        <v>31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12" t="s">
        <v>32</v>
      </c>
      <c r="Y3" s="12"/>
    </row>
    <row r="4" spans="1:25" ht="21.75" customHeight="1">
      <c r="A4" s="250" t="s">
        <v>134</v>
      </c>
      <c r="B4" s="250" t="s">
        <v>135</v>
      </c>
      <c r="C4" s="250" t="s">
        <v>136</v>
      </c>
      <c r="D4" s="250" t="s">
        <v>137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 t="s">
        <v>129</v>
      </c>
      <c r="T4" s="250"/>
      <c r="U4" s="250"/>
      <c r="V4" s="250"/>
      <c r="W4" s="250"/>
      <c r="X4" s="250"/>
      <c r="Y4" s="250"/>
    </row>
    <row r="5" spans="1:25" ht="21.75" customHeight="1">
      <c r="A5" s="250"/>
      <c r="B5" s="250"/>
      <c r="C5" s="250"/>
      <c r="D5" s="250" t="s">
        <v>138</v>
      </c>
      <c r="E5" s="250" t="s">
        <v>139</v>
      </c>
      <c r="F5" s="250" t="s">
        <v>140</v>
      </c>
      <c r="G5" s="250" t="s">
        <v>141</v>
      </c>
      <c r="H5" s="250" t="s">
        <v>142</v>
      </c>
      <c r="I5" s="250" t="s">
        <v>143</v>
      </c>
      <c r="J5" s="250" t="s">
        <v>144</v>
      </c>
      <c r="K5" s="250"/>
      <c r="L5" s="250"/>
      <c r="M5" s="250"/>
      <c r="N5" s="250" t="s">
        <v>145</v>
      </c>
      <c r="O5" s="250" t="s">
        <v>146</v>
      </c>
      <c r="P5" s="250" t="s">
        <v>147</v>
      </c>
      <c r="Q5" s="250" t="s">
        <v>148</v>
      </c>
      <c r="R5" s="250" t="s">
        <v>149</v>
      </c>
      <c r="S5" s="250" t="s">
        <v>138</v>
      </c>
      <c r="T5" s="250" t="s">
        <v>139</v>
      </c>
      <c r="U5" s="250" t="s">
        <v>140</v>
      </c>
      <c r="V5" s="250" t="s">
        <v>141</v>
      </c>
      <c r="W5" s="250" t="s">
        <v>142</v>
      </c>
      <c r="X5" s="250" t="s">
        <v>143</v>
      </c>
      <c r="Y5" s="250" t="s">
        <v>150</v>
      </c>
    </row>
    <row r="6" spans="1:25" ht="21.75" customHeight="1">
      <c r="A6" s="250"/>
      <c r="B6" s="250"/>
      <c r="C6" s="250"/>
      <c r="D6" s="250"/>
      <c r="E6" s="250"/>
      <c r="F6" s="250"/>
      <c r="G6" s="250"/>
      <c r="H6" s="250"/>
      <c r="I6" s="250"/>
      <c r="J6" s="250" t="s">
        <v>151</v>
      </c>
      <c r="K6" s="250" t="s">
        <v>152</v>
      </c>
      <c r="L6" s="250" t="s">
        <v>153</v>
      </c>
      <c r="M6" s="250" t="s">
        <v>142</v>
      </c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</row>
    <row r="7" spans="1:25" ht="16.5" customHeight="1">
      <c r="A7" s="251"/>
      <c r="B7" s="251" t="s">
        <v>136</v>
      </c>
      <c r="C7" s="252">
        <f>D7</f>
        <v>49171.89</v>
      </c>
      <c r="D7" s="252">
        <f>D8</f>
        <v>49171.89</v>
      </c>
      <c r="E7" s="252">
        <v>1231.19</v>
      </c>
      <c r="F7" s="252">
        <v>47000.7</v>
      </c>
      <c r="G7" s="252">
        <v>930</v>
      </c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>
        <v>10</v>
      </c>
      <c r="S7" s="252"/>
      <c r="T7" s="252"/>
      <c r="U7" s="252"/>
      <c r="V7" s="252"/>
      <c r="W7" s="252"/>
      <c r="X7" s="252"/>
      <c r="Y7" s="252"/>
    </row>
    <row r="8" spans="1:25" ht="16.5" customHeight="1">
      <c r="A8" s="253" t="s">
        <v>154</v>
      </c>
      <c r="B8" s="253" t="s">
        <v>4</v>
      </c>
      <c r="C8" s="254">
        <f>C9</f>
        <v>49171.89</v>
      </c>
      <c r="D8" s="254">
        <f>D9</f>
        <v>49171.89</v>
      </c>
      <c r="E8" s="255">
        <v>1231.19</v>
      </c>
      <c r="F8" s="255">
        <v>47000.7</v>
      </c>
      <c r="G8" s="255">
        <v>930</v>
      </c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>
        <v>10</v>
      </c>
      <c r="S8" s="252"/>
      <c r="T8" s="252"/>
      <c r="U8" s="252"/>
      <c r="V8" s="252"/>
      <c r="W8" s="252"/>
      <c r="X8" s="252"/>
      <c r="Y8" s="252"/>
    </row>
    <row r="9" spans="1:25" ht="16.5" customHeight="1">
      <c r="A9" s="256" t="s">
        <v>155</v>
      </c>
      <c r="B9" s="256" t="s">
        <v>156</v>
      </c>
      <c r="C9" s="257">
        <f>D9</f>
        <v>49171.89</v>
      </c>
      <c r="D9" s="257">
        <f>SUM(E9:R9)</f>
        <v>49171.89</v>
      </c>
      <c r="E9" s="258">
        <f>'7一般公共预算支出表'!F7</f>
        <v>1231.19</v>
      </c>
      <c r="F9" s="258">
        <f>'16政府性基金'!C7</f>
        <v>47000.7</v>
      </c>
      <c r="G9" s="258">
        <f>'19国有资本经营预算'!C7</f>
        <v>930</v>
      </c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>
        <v>10</v>
      </c>
      <c r="S9" s="258"/>
      <c r="T9" s="258"/>
      <c r="U9" s="258"/>
      <c r="V9" s="258"/>
      <c r="W9" s="258"/>
      <c r="X9" s="258"/>
      <c r="Y9" s="258"/>
    </row>
    <row r="10" ht="15.75" customHeight="1"/>
    <row r="11" ht="15.75" customHeight="1">
      <c r="G11" s="1"/>
    </row>
  </sheetData>
  <sheetProtection/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  <ignoredErrors>
    <ignoredError sqref="C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100" workbookViewId="0" topLeftCell="A1">
      <pane ySplit="6" topLeftCell="A7" activePane="bottomLeft" state="frozen"/>
      <selection pane="bottomLeft" activeCell="H10" sqref="H10"/>
    </sheetView>
  </sheetViews>
  <sheetFormatPr defaultColWidth="10.00390625" defaultRowHeight="13.5" customHeight="1"/>
  <cols>
    <col min="1" max="1" width="4.625" style="0" customWidth="1"/>
    <col min="2" max="2" width="4.875" style="0" customWidth="1"/>
    <col min="3" max="3" width="5.00390625" style="0" customWidth="1"/>
    <col min="4" max="4" width="12.25390625" style="0" customWidth="1"/>
    <col min="5" max="5" width="45.125" style="0" customWidth="1"/>
    <col min="6" max="6" width="12.375" style="0" customWidth="1"/>
    <col min="7" max="7" width="11.375" style="0" customWidth="1"/>
    <col min="8" max="8" width="14.00390625" style="0" customWidth="1"/>
    <col min="9" max="9" width="14.75390625" style="0" customWidth="1"/>
    <col min="10" max="10" width="12.75390625" style="0" customWidth="1"/>
    <col min="11" max="11" width="17.50390625" style="0" customWidth="1"/>
  </cols>
  <sheetData>
    <row r="1" spans="1:11" ht="15.75" customHeight="1">
      <c r="A1" s="1"/>
      <c r="D1" s="16"/>
      <c r="K1" s="36" t="s">
        <v>157</v>
      </c>
    </row>
    <row r="2" spans="1:11" ht="31.5" customHeight="1">
      <c r="A2" s="95" t="s">
        <v>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s="225" customFormat="1" ht="24.75" customHeight="1">
      <c r="A3" s="226" t="s">
        <v>31</v>
      </c>
      <c r="B3" s="227"/>
      <c r="C3" s="227"/>
      <c r="D3" s="227"/>
      <c r="E3" s="227"/>
      <c r="F3" s="227"/>
      <c r="G3" s="227"/>
      <c r="H3" s="227"/>
      <c r="I3" s="227"/>
      <c r="J3" s="227"/>
      <c r="K3" s="247" t="s">
        <v>32</v>
      </c>
    </row>
    <row r="4" spans="1:11" s="225" customFormat="1" ht="27" customHeight="1">
      <c r="A4" s="179" t="s">
        <v>158</v>
      </c>
      <c r="B4" s="180"/>
      <c r="C4" s="180"/>
      <c r="D4" s="179" t="s">
        <v>159</v>
      </c>
      <c r="E4" s="179" t="s">
        <v>160</v>
      </c>
      <c r="F4" s="179" t="s">
        <v>136</v>
      </c>
      <c r="G4" s="179" t="s">
        <v>161</v>
      </c>
      <c r="H4" s="179" t="s">
        <v>162</v>
      </c>
      <c r="I4" s="179" t="s">
        <v>163</v>
      </c>
      <c r="J4" s="179" t="s">
        <v>164</v>
      </c>
      <c r="K4" s="179" t="s">
        <v>165</v>
      </c>
    </row>
    <row r="5" spans="1:11" s="225" customFormat="1" ht="25.5" customHeight="1">
      <c r="A5" s="179" t="s">
        <v>166</v>
      </c>
      <c r="B5" s="179" t="s">
        <v>167</v>
      </c>
      <c r="C5" s="179" t="s">
        <v>168</v>
      </c>
      <c r="D5" s="180"/>
      <c r="E5" s="180"/>
      <c r="F5" s="180"/>
      <c r="G5" s="180"/>
      <c r="H5" s="180"/>
      <c r="I5" s="180"/>
      <c r="J5" s="180"/>
      <c r="K5" s="180"/>
    </row>
    <row r="6" spans="1:11" s="225" customFormat="1" ht="18" customHeight="1">
      <c r="A6" s="181"/>
      <c r="B6" s="181"/>
      <c r="C6" s="181"/>
      <c r="D6" s="228" t="s">
        <v>136</v>
      </c>
      <c r="E6" s="229"/>
      <c r="F6" s="230">
        <f>F7</f>
        <v>49161.89</v>
      </c>
      <c r="G6" s="230">
        <f>G7</f>
        <v>616.19</v>
      </c>
      <c r="H6" s="230">
        <f>H7</f>
        <v>48545.7</v>
      </c>
      <c r="I6" s="230"/>
      <c r="J6" s="182"/>
      <c r="K6" s="182"/>
    </row>
    <row r="7" spans="1:11" s="225" customFormat="1" ht="18" customHeight="1">
      <c r="A7" s="181"/>
      <c r="B7" s="181"/>
      <c r="C7" s="181"/>
      <c r="D7" s="205" t="s">
        <v>154</v>
      </c>
      <c r="E7" s="205" t="s">
        <v>169</v>
      </c>
      <c r="F7" s="231">
        <f>F8</f>
        <v>49161.89</v>
      </c>
      <c r="G7" s="231">
        <f>G8</f>
        <v>616.19</v>
      </c>
      <c r="H7" s="231">
        <f>H8</f>
        <v>48545.7</v>
      </c>
      <c r="I7" s="230"/>
      <c r="J7" s="248"/>
      <c r="K7" s="248"/>
    </row>
    <row r="8" spans="1:11" s="225" customFormat="1" ht="18" customHeight="1">
      <c r="A8" s="181"/>
      <c r="B8" s="181"/>
      <c r="C8" s="181"/>
      <c r="D8" s="205" t="s">
        <v>155</v>
      </c>
      <c r="E8" s="205" t="s">
        <v>169</v>
      </c>
      <c r="F8" s="230">
        <f>F9+F12+F15+F20+F24+F28+F31+F41+F38</f>
        <v>49161.89</v>
      </c>
      <c r="G8" s="230">
        <f>G9+G12+G15+G20+G24+G28+G31+G41+G38</f>
        <v>616.19</v>
      </c>
      <c r="H8" s="230">
        <f>H9+H12+H15+H20+H24+H28+H31+H41+H38</f>
        <v>48545.7</v>
      </c>
      <c r="I8" s="230"/>
      <c r="J8" s="248"/>
      <c r="K8" s="248"/>
    </row>
    <row r="9" spans="1:11" s="225" customFormat="1" ht="18" customHeight="1">
      <c r="A9" s="232" t="s">
        <v>170</v>
      </c>
      <c r="B9" s="233"/>
      <c r="C9" s="233"/>
      <c r="D9" s="234" t="s">
        <v>171</v>
      </c>
      <c r="E9" s="234" t="s">
        <v>172</v>
      </c>
      <c r="F9" s="235">
        <f>G9+H9</f>
        <v>260</v>
      </c>
      <c r="G9" s="235"/>
      <c r="H9" s="235">
        <v>260</v>
      </c>
      <c r="I9" s="235"/>
      <c r="J9" s="235"/>
      <c r="K9" s="235"/>
    </row>
    <row r="10" spans="1:11" s="225" customFormat="1" ht="18" customHeight="1">
      <c r="A10" s="185" t="s">
        <v>170</v>
      </c>
      <c r="B10" s="169" t="s">
        <v>173</v>
      </c>
      <c r="C10" s="236"/>
      <c r="D10" s="187" t="s">
        <v>174</v>
      </c>
      <c r="E10" s="187" t="s">
        <v>175</v>
      </c>
      <c r="F10" s="154">
        <f aca="true" t="shared" si="0" ref="F10:F30">G10+H10</f>
        <v>260</v>
      </c>
      <c r="G10" s="154"/>
      <c r="H10" s="154">
        <v>260</v>
      </c>
      <c r="I10" s="154"/>
      <c r="J10" s="154"/>
      <c r="K10" s="154"/>
    </row>
    <row r="11" spans="1:11" s="225" customFormat="1" ht="18" customHeight="1">
      <c r="A11" s="169" t="s">
        <v>170</v>
      </c>
      <c r="B11" s="169" t="s">
        <v>173</v>
      </c>
      <c r="C11" s="169" t="s">
        <v>176</v>
      </c>
      <c r="D11" s="188" t="s">
        <v>177</v>
      </c>
      <c r="E11" s="187" t="s">
        <v>178</v>
      </c>
      <c r="F11" s="154">
        <f t="shared" si="0"/>
        <v>260</v>
      </c>
      <c r="G11" s="154"/>
      <c r="H11" s="131">
        <v>260</v>
      </c>
      <c r="I11" s="131"/>
      <c r="J11" s="131"/>
      <c r="K11" s="131"/>
    </row>
    <row r="12" spans="1:11" s="225" customFormat="1" ht="18" customHeight="1">
      <c r="A12" s="232" t="s">
        <v>179</v>
      </c>
      <c r="B12" s="232"/>
      <c r="C12" s="237"/>
      <c r="D12" s="267" t="s">
        <v>180</v>
      </c>
      <c r="E12" s="239" t="s">
        <v>181</v>
      </c>
      <c r="F12" s="235">
        <f t="shared" si="0"/>
        <v>35</v>
      </c>
      <c r="G12" s="235"/>
      <c r="H12" s="240">
        <v>35</v>
      </c>
      <c r="I12" s="240"/>
      <c r="J12" s="240"/>
      <c r="K12" s="240"/>
    </row>
    <row r="13" spans="1:11" s="225" customFormat="1" ht="18" customHeight="1">
      <c r="A13" s="169">
        <v>206</v>
      </c>
      <c r="B13" s="268" t="s">
        <v>182</v>
      </c>
      <c r="C13" s="189"/>
      <c r="D13" s="269" t="s">
        <v>183</v>
      </c>
      <c r="E13" s="191" t="s">
        <v>184</v>
      </c>
      <c r="F13" s="154">
        <f t="shared" si="0"/>
        <v>35</v>
      </c>
      <c r="G13" s="154"/>
      <c r="H13" s="131">
        <v>35</v>
      </c>
      <c r="I13" s="131"/>
      <c r="J13" s="131"/>
      <c r="K13" s="131"/>
    </row>
    <row r="14" spans="1:11" s="225" customFormat="1" ht="18" customHeight="1">
      <c r="A14" s="169">
        <v>206</v>
      </c>
      <c r="B14" s="268" t="s">
        <v>182</v>
      </c>
      <c r="C14" s="189">
        <v>99</v>
      </c>
      <c r="D14" s="269" t="s">
        <v>185</v>
      </c>
      <c r="E14" s="191" t="s">
        <v>186</v>
      </c>
      <c r="F14" s="154">
        <f t="shared" si="0"/>
        <v>35</v>
      </c>
      <c r="G14" s="154"/>
      <c r="H14" s="131">
        <v>35</v>
      </c>
      <c r="I14" s="131"/>
      <c r="J14" s="131"/>
      <c r="K14" s="131"/>
    </row>
    <row r="15" spans="1:11" s="225" customFormat="1" ht="18" customHeight="1">
      <c r="A15" s="232" t="s">
        <v>187</v>
      </c>
      <c r="B15" s="233"/>
      <c r="C15" s="233"/>
      <c r="D15" s="241" t="s">
        <v>188</v>
      </c>
      <c r="E15" s="234" t="s">
        <v>189</v>
      </c>
      <c r="F15" s="235">
        <f t="shared" si="0"/>
        <v>69.39999999999999</v>
      </c>
      <c r="G15" s="235">
        <f>G16+G18</f>
        <v>69.39999999999999</v>
      </c>
      <c r="H15" s="235"/>
      <c r="I15" s="235"/>
      <c r="J15" s="235"/>
      <c r="K15" s="235"/>
    </row>
    <row r="16" spans="1:11" s="225" customFormat="1" ht="18" customHeight="1">
      <c r="A16" s="185" t="s">
        <v>187</v>
      </c>
      <c r="B16" s="169" t="s">
        <v>182</v>
      </c>
      <c r="C16" s="236"/>
      <c r="D16" s="187" t="s">
        <v>190</v>
      </c>
      <c r="E16" s="187" t="s">
        <v>191</v>
      </c>
      <c r="F16" s="154">
        <f t="shared" si="0"/>
        <v>65.32</v>
      </c>
      <c r="G16" s="175">
        <v>65.32</v>
      </c>
      <c r="H16" s="154"/>
      <c r="I16" s="154"/>
      <c r="J16" s="154"/>
      <c r="K16" s="154"/>
    </row>
    <row r="17" spans="1:11" s="225" customFormat="1" ht="18" customHeight="1">
      <c r="A17" s="169" t="s">
        <v>187</v>
      </c>
      <c r="B17" s="169" t="s">
        <v>182</v>
      </c>
      <c r="C17" s="169" t="s">
        <v>182</v>
      </c>
      <c r="D17" s="193" t="s">
        <v>192</v>
      </c>
      <c r="E17" s="187" t="s">
        <v>193</v>
      </c>
      <c r="F17" s="154">
        <f t="shared" si="0"/>
        <v>65.32</v>
      </c>
      <c r="G17" s="175">
        <v>65.32</v>
      </c>
      <c r="H17" s="131"/>
      <c r="I17" s="131"/>
      <c r="J17" s="131"/>
      <c r="K17" s="131"/>
    </row>
    <row r="18" spans="1:11" s="225" customFormat="1" ht="18" customHeight="1">
      <c r="A18" s="185" t="s">
        <v>187</v>
      </c>
      <c r="B18" s="169" t="s">
        <v>194</v>
      </c>
      <c r="C18" s="236"/>
      <c r="D18" s="187" t="s">
        <v>195</v>
      </c>
      <c r="E18" s="187" t="s">
        <v>196</v>
      </c>
      <c r="F18" s="154">
        <f t="shared" si="0"/>
        <v>4.08</v>
      </c>
      <c r="G18" s="86">
        <v>4.08</v>
      </c>
      <c r="H18" s="154"/>
      <c r="I18" s="154"/>
      <c r="J18" s="154"/>
      <c r="K18" s="154"/>
    </row>
    <row r="19" spans="1:11" s="225" customFormat="1" ht="18" customHeight="1">
      <c r="A19" s="169" t="s">
        <v>187</v>
      </c>
      <c r="B19" s="169" t="s">
        <v>194</v>
      </c>
      <c r="C19" s="169" t="s">
        <v>194</v>
      </c>
      <c r="D19" s="193" t="s">
        <v>197</v>
      </c>
      <c r="E19" s="187" t="s">
        <v>198</v>
      </c>
      <c r="F19" s="154">
        <f t="shared" si="0"/>
        <v>4.08</v>
      </c>
      <c r="G19" s="86">
        <v>4.08</v>
      </c>
      <c r="H19" s="131"/>
      <c r="I19" s="131"/>
      <c r="J19" s="131"/>
      <c r="K19" s="131"/>
    </row>
    <row r="20" spans="1:11" s="225" customFormat="1" ht="18" customHeight="1">
      <c r="A20" s="232" t="s">
        <v>199</v>
      </c>
      <c r="B20" s="233"/>
      <c r="C20" s="233"/>
      <c r="D20" s="234" t="s">
        <v>200</v>
      </c>
      <c r="E20" s="234" t="s">
        <v>201</v>
      </c>
      <c r="F20" s="235">
        <f t="shared" si="0"/>
        <v>38.78</v>
      </c>
      <c r="G20" s="242">
        <v>38.78</v>
      </c>
      <c r="H20" s="235"/>
      <c r="I20" s="235"/>
      <c r="J20" s="235"/>
      <c r="K20" s="235"/>
    </row>
    <row r="21" spans="1:11" s="225" customFormat="1" ht="18" customHeight="1">
      <c r="A21" s="185" t="s">
        <v>199</v>
      </c>
      <c r="B21" s="169" t="s">
        <v>202</v>
      </c>
      <c r="C21" s="236"/>
      <c r="D21" s="187" t="s">
        <v>203</v>
      </c>
      <c r="E21" s="187" t="s">
        <v>204</v>
      </c>
      <c r="F21" s="154">
        <f t="shared" si="0"/>
        <v>38.78</v>
      </c>
      <c r="G21" s="175">
        <f>G22+G23</f>
        <v>38.78</v>
      </c>
      <c r="H21" s="154"/>
      <c r="I21" s="154"/>
      <c r="J21" s="154"/>
      <c r="K21" s="154"/>
    </row>
    <row r="22" spans="1:11" s="225" customFormat="1" ht="18" customHeight="1">
      <c r="A22" s="169" t="s">
        <v>199</v>
      </c>
      <c r="B22" s="169" t="s">
        <v>202</v>
      </c>
      <c r="C22" s="169" t="s">
        <v>205</v>
      </c>
      <c r="D22" s="193" t="s">
        <v>206</v>
      </c>
      <c r="E22" s="187" t="s">
        <v>207</v>
      </c>
      <c r="F22" s="154">
        <f t="shared" si="0"/>
        <v>34.7</v>
      </c>
      <c r="G22" s="175">
        <v>34.7</v>
      </c>
      <c r="H22" s="131"/>
      <c r="I22" s="131"/>
      <c r="J22" s="131"/>
      <c r="K22" s="131"/>
    </row>
    <row r="23" spans="1:11" s="225" customFormat="1" ht="18" customHeight="1">
      <c r="A23" s="169" t="s">
        <v>199</v>
      </c>
      <c r="B23" s="169" t="s">
        <v>202</v>
      </c>
      <c r="C23" s="169" t="s">
        <v>208</v>
      </c>
      <c r="D23" s="193" t="s">
        <v>209</v>
      </c>
      <c r="E23" s="187" t="s">
        <v>210</v>
      </c>
      <c r="F23" s="154">
        <f t="shared" si="0"/>
        <v>4.08</v>
      </c>
      <c r="G23" s="86">
        <v>4.08</v>
      </c>
      <c r="H23" s="131"/>
      <c r="I23" s="131"/>
      <c r="J23" s="131"/>
      <c r="K23" s="131"/>
    </row>
    <row r="24" spans="1:11" s="225" customFormat="1" ht="18" customHeight="1">
      <c r="A24" s="232" t="s">
        <v>211</v>
      </c>
      <c r="B24" s="233"/>
      <c r="C24" s="233"/>
      <c r="D24" s="234" t="s">
        <v>212</v>
      </c>
      <c r="E24" s="234" t="s">
        <v>213</v>
      </c>
      <c r="F24" s="235">
        <f t="shared" si="0"/>
        <v>767.69</v>
      </c>
      <c r="G24" s="235">
        <f>G25</f>
        <v>447.69</v>
      </c>
      <c r="H24" s="235">
        <v>320</v>
      </c>
      <c r="I24" s="235"/>
      <c r="J24" s="235"/>
      <c r="K24" s="235"/>
    </row>
    <row r="25" spans="1:11" s="225" customFormat="1" ht="18" customHeight="1">
      <c r="A25" s="185" t="s">
        <v>211</v>
      </c>
      <c r="B25" s="169" t="s">
        <v>176</v>
      </c>
      <c r="C25" s="236"/>
      <c r="D25" s="187" t="s">
        <v>214</v>
      </c>
      <c r="E25" s="187" t="s">
        <v>215</v>
      </c>
      <c r="F25" s="154">
        <f t="shared" si="0"/>
        <v>767.69</v>
      </c>
      <c r="G25" s="154">
        <f>G26+G27</f>
        <v>447.69</v>
      </c>
      <c r="H25" s="154">
        <f>H26+H27</f>
        <v>320</v>
      </c>
      <c r="I25" s="154"/>
      <c r="J25" s="154"/>
      <c r="K25" s="154"/>
    </row>
    <row r="26" spans="1:11" s="225" customFormat="1" ht="18" customHeight="1">
      <c r="A26" s="169" t="s">
        <v>211</v>
      </c>
      <c r="B26" s="169" t="s">
        <v>176</v>
      </c>
      <c r="C26" s="169" t="s">
        <v>216</v>
      </c>
      <c r="D26" s="193" t="s">
        <v>217</v>
      </c>
      <c r="E26" s="187" t="s">
        <v>218</v>
      </c>
      <c r="F26" s="224">
        <v>567.69</v>
      </c>
      <c r="G26" s="154">
        <v>447.69</v>
      </c>
      <c r="H26" s="131">
        <f>50+70</f>
        <v>120</v>
      </c>
      <c r="I26" s="131"/>
      <c r="J26" s="131"/>
      <c r="K26" s="131"/>
    </row>
    <row r="27" spans="1:11" ht="18" customHeight="1">
      <c r="A27" s="169">
        <v>215</v>
      </c>
      <c r="B27" s="268" t="s">
        <v>176</v>
      </c>
      <c r="C27" s="169">
        <v>99</v>
      </c>
      <c r="D27" s="270" t="s">
        <v>219</v>
      </c>
      <c r="E27" s="187" t="s">
        <v>220</v>
      </c>
      <c r="F27" s="154">
        <f t="shared" si="0"/>
        <v>200</v>
      </c>
      <c r="G27" s="243"/>
      <c r="H27" s="131">
        <v>200</v>
      </c>
      <c r="I27" s="131"/>
      <c r="J27" s="131"/>
      <c r="K27" s="131"/>
    </row>
    <row r="28" spans="1:11" ht="18" customHeight="1">
      <c r="A28" s="232" t="s">
        <v>221</v>
      </c>
      <c r="B28" s="233"/>
      <c r="C28" s="233"/>
      <c r="D28" s="244" t="s">
        <v>222</v>
      </c>
      <c r="E28" s="234" t="s">
        <v>223</v>
      </c>
      <c r="F28" s="235">
        <f t="shared" si="0"/>
        <v>60.32</v>
      </c>
      <c r="G28" s="245">
        <v>60.32</v>
      </c>
      <c r="H28" s="245"/>
      <c r="I28" s="235"/>
      <c r="J28" s="235"/>
      <c r="K28" s="235"/>
    </row>
    <row r="29" spans="1:11" ht="18" customHeight="1">
      <c r="A29" s="185" t="s">
        <v>221</v>
      </c>
      <c r="B29" s="169" t="s">
        <v>205</v>
      </c>
      <c r="C29" s="236"/>
      <c r="D29" s="187" t="s">
        <v>224</v>
      </c>
      <c r="E29" s="187" t="s">
        <v>225</v>
      </c>
      <c r="F29" s="154">
        <f t="shared" si="0"/>
        <v>60.32</v>
      </c>
      <c r="G29" s="86">
        <v>60.32</v>
      </c>
      <c r="H29" s="86"/>
      <c r="I29" s="154"/>
      <c r="J29" s="154"/>
      <c r="K29" s="154"/>
    </row>
    <row r="30" spans="1:11" ht="18" customHeight="1">
      <c r="A30" s="169" t="s">
        <v>221</v>
      </c>
      <c r="B30" s="169" t="s">
        <v>205</v>
      </c>
      <c r="C30" s="169" t="s">
        <v>216</v>
      </c>
      <c r="D30" s="187" t="s">
        <v>226</v>
      </c>
      <c r="E30" s="187" t="s">
        <v>227</v>
      </c>
      <c r="F30" s="154">
        <f t="shared" si="0"/>
        <v>60.32</v>
      </c>
      <c r="G30" s="86">
        <v>60.32</v>
      </c>
      <c r="H30" s="86"/>
      <c r="I30" s="131"/>
      <c r="J30" s="131"/>
      <c r="K30" s="131"/>
    </row>
    <row r="31" spans="1:11" ht="18" customHeight="1">
      <c r="A31" s="232">
        <v>212</v>
      </c>
      <c r="B31" s="232"/>
      <c r="C31" s="232"/>
      <c r="D31" s="271" t="s">
        <v>228</v>
      </c>
      <c r="E31" s="234" t="s">
        <v>229</v>
      </c>
      <c r="F31" s="235">
        <v>23718.9</v>
      </c>
      <c r="G31" s="245"/>
      <c r="H31" s="235">
        <v>23718.9</v>
      </c>
      <c r="I31" s="240"/>
      <c r="J31" s="240"/>
      <c r="K31" s="240"/>
    </row>
    <row r="32" spans="1:11" ht="18" customHeight="1">
      <c r="A32" s="169">
        <v>212</v>
      </c>
      <c r="B32" s="268" t="s">
        <v>176</v>
      </c>
      <c r="C32" s="169"/>
      <c r="D32" s="272" t="s">
        <v>230</v>
      </c>
      <c r="E32" s="187" t="s">
        <v>231</v>
      </c>
      <c r="F32" s="154">
        <v>23333.9</v>
      </c>
      <c r="G32" s="86"/>
      <c r="H32" s="154">
        <v>23333.9</v>
      </c>
      <c r="I32" s="131"/>
      <c r="J32" s="131"/>
      <c r="K32" s="131"/>
    </row>
    <row r="33" spans="1:11" ht="18" customHeight="1">
      <c r="A33" s="169">
        <v>212</v>
      </c>
      <c r="B33" s="268" t="s">
        <v>176</v>
      </c>
      <c r="C33" s="268" t="s">
        <v>205</v>
      </c>
      <c r="D33" s="272" t="s">
        <v>232</v>
      </c>
      <c r="E33" s="187" t="s">
        <v>233</v>
      </c>
      <c r="F33" s="154">
        <v>15</v>
      </c>
      <c r="G33" s="86"/>
      <c r="H33" s="154">
        <v>15</v>
      </c>
      <c r="I33" s="131"/>
      <c r="J33" s="131"/>
      <c r="K33" s="131"/>
    </row>
    <row r="34" spans="1:11" ht="18" customHeight="1">
      <c r="A34" s="169">
        <v>212</v>
      </c>
      <c r="B34" s="268" t="s">
        <v>176</v>
      </c>
      <c r="C34" s="268" t="s">
        <v>208</v>
      </c>
      <c r="D34" s="272" t="s">
        <v>234</v>
      </c>
      <c r="E34" s="187" t="s">
        <v>235</v>
      </c>
      <c r="F34" s="154">
        <v>655</v>
      </c>
      <c r="G34" s="86"/>
      <c r="H34" s="154">
        <v>655</v>
      </c>
      <c r="I34" s="131"/>
      <c r="J34" s="131"/>
      <c r="K34" s="131"/>
    </row>
    <row r="35" spans="1:11" ht="18" customHeight="1">
      <c r="A35" s="169">
        <v>212</v>
      </c>
      <c r="B35" s="268" t="s">
        <v>176</v>
      </c>
      <c r="C35" s="268" t="s">
        <v>194</v>
      </c>
      <c r="D35" s="272" t="s">
        <v>236</v>
      </c>
      <c r="E35" s="187" t="s">
        <v>237</v>
      </c>
      <c r="F35" s="154">
        <v>22663.9</v>
      </c>
      <c r="G35" s="86"/>
      <c r="H35" s="154">
        <v>22663.9</v>
      </c>
      <c r="I35" s="131"/>
      <c r="J35" s="131"/>
      <c r="K35" s="131"/>
    </row>
    <row r="36" spans="1:11" ht="18" customHeight="1">
      <c r="A36" s="169">
        <v>212</v>
      </c>
      <c r="B36" s="169">
        <v>14</v>
      </c>
      <c r="C36" s="169"/>
      <c r="D36" s="272" t="s">
        <v>238</v>
      </c>
      <c r="E36" s="187" t="s">
        <v>239</v>
      </c>
      <c r="F36" s="154">
        <v>385</v>
      </c>
      <c r="G36" s="86"/>
      <c r="H36" s="154">
        <v>385</v>
      </c>
      <c r="I36" s="131"/>
      <c r="J36" s="131"/>
      <c r="K36" s="131"/>
    </row>
    <row r="37" spans="1:11" ht="18" customHeight="1">
      <c r="A37" s="169">
        <v>212</v>
      </c>
      <c r="B37" s="169">
        <v>14</v>
      </c>
      <c r="C37" s="268" t="s">
        <v>216</v>
      </c>
      <c r="D37" s="272" t="s">
        <v>240</v>
      </c>
      <c r="E37" s="187" t="s">
        <v>241</v>
      </c>
      <c r="F37" s="154">
        <v>385</v>
      </c>
      <c r="G37" s="86"/>
      <c r="H37" s="154">
        <v>385</v>
      </c>
      <c r="I37" s="131"/>
      <c r="J37" s="131"/>
      <c r="K37" s="131"/>
    </row>
    <row r="38" spans="1:11" ht="18" customHeight="1">
      <c r="A38" s="232">
        <v>223</v>
      </c>
      <c r="B38" s="232"/>
      <c r="C38" s="232"/>
      <c r="D38" s="271" t="s">
        <v>242</v>
      </c>
      <c r="E38" s="246" t="s">
        <v>243</v>
      </c>
      <c r="F38" s="235">
        <v>930</v>
      </c>
      <c r="G38" s="245"/>
      <c r="H38" s="235">
        <v>930</v>
      </c>
      <c r="I38" s="240"/>
      <c r="J38" s="240"/>
      <c r="K38" s="240"/>
    </row>
    <row r="39" spans="1:11" ht="18" customHeight="1">
      <c r="A39" s="169">
        <v>223</v>
      </c>
      <c r="B39" s="169">
        <v>99</v>
      </c>
      <c r="C39" s="169"/>
      <c r="D39" s="272" t="s">
        <v>244</v>
      </c>
      <c r="E39" s="208" t="s">
        <v>245</v>
      </c>
      <c r="F39" s="154">
        <v>930</v>
      </c>
      <c r="G39" s="86"/>
      <c r="H39" s="154">
        <v>930</v>
      </c>
      <c r="I39" s="131"/>
      <c r="J39" s="131"/>
      <c r="K39" s="131"/>
    </row>
    <row r="40" spans="1:11" ht="18" customHeight="1">
      <c r="A40" s="169">
        <v>223</v>
      </c>
      <c r="B40" s="169">
        <v>99</v>
      </c>
      <c r="C40" s="169">
        <v>99</v>
      </c>
      <c r="D40" s="273" t="s">
        <v>246</v>
      </c>
      <c r="E40" s="208" t="s">
        <v>247</v>
      </c>
      <c r="F40" s="154">
        <v>930</v>
      </c>
      <c r="G40" s="86"/>
      <c r="H40" s="154">
        <v>930</v>
      </c>
      <c r="I40" s="131"/>
      <c r="J40" s="131"/>
      <c r="K40" s="131"/>
    </row>
    <row r="41" spans="1:11" ht="18" customHeight="1">
      <c r="A41" s="232">
        <v>229</v>
      </c>
      <c r="B41" s="232"/>
      <c r="C41" s="232"/>
      <c r="D41" s="271" t="s">
        <v>248</v>
      </c>
      <c r="E41" s="234" t="s">
        <v>249</v>
      </c>
      <c r="F41" s="235">
        <v>23281.8</v>
      </c>
      <c r="G41" s="245"/>
      <c r="H41" s="235">
        <v>23281.8</v>
      </c>
      <c r="I41" s="240"/>
      <c r="J41" s="240"/>
      <c r="K41" s="240"/>
    </row>
    <row r="42" spans="1:11" ht="18" customHeight="1">
      <c r="A42" s="169">
        <v>229</v>
      </c>
      <c r="B42" s="268" t="s">
        <v>250</v>
      </c>
      <c r="C42" s="169"/>
      <c r="D42" s="272" t="s">
        <v>251</v>
      </c>
      <c r="E42" s="187" t="s">
        <v>252</v>
      </c>
      <c r="F42" s="154">
        <v>23281.8</v>
      </c>
      <c r="G42" s="86"/>
      <c r="H42" s="154">
        <v>23281.8</v>
      </c>
      <c r="I42" s="131"/>
      <c r="J42" s="131"/>
      <c r="K42" s="131"/>
    </row>
    <row r="43" spans="1:11" ht="18" customHeight="1">
      <c r="A43" s="169">
        <v>229</v>
      </c>
      <c r="B43" s="268" t="s">
        <v>250</v>
      </c>
      <c r="C43" s="268" t="s">
        <v>205</v>
      </c>
      <c r="D43" s="272" t="s">
        <v>253</v>
      </c>
      <c r="E43" s="187" t="s">
        <v>254</v>
      </c>
      <c r="F43" s="154">
        <v>23281.8</v>
      </c>
      <c r="G43" s="86"/>
      <c r="H43" s="154">
        <v>23281.8</v>
      </c>
      <c r="I43" s="131"/>
      <c r="J43" s="131"/>
      <c r="K43" s="131"/>
    </row>
  </sheetData>
  <sheetProtection/>
  <mergeCells count="12">
    <mergeCell ref="A2:K2"/>
    <mergeCell ref="A3:J3"/>
    <mergeCell ref="A4:C4"/>
    <mergeCell ref="D6:E6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07777777777777778" right="0.07777777777777778" top="0.07777777777777778" bottom="0.07777777777777778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zoomScaleSheetLayoutView="100" workbookViewId="0" topLeftCell="A1">
      <selection activeCell="F9" sqref="F9"/>
    </sheetView>
  </sheetViews>
  <sheetFormatPr defaultColWidth="10.00390625" defaultRowHeight="13.5" customHeight="1"/>
  <cols>
    <col min="1" max="3" width="5.625" style="0" customWidth="1"/>
    <col min="4" max="4" width="9.00390625" style="15" customWidth="1"/>
    <col min="5" max="5" width="43.125" style="0" customWidth="1"/>
    <col min="6" max="6" width="12.00390625" style="0" customWidth="1"/>
    <col min="7" max="11" width="8.875" style="0" customWidth="1"/>
    <col min="12" max="12" width="10.375" style="0" customWidth="1"/>
    <col min="13" max="13" width="10.25390625" style="0" customWidth="1"/>
    <col min="14" max="20" width="8.875" style="0" customWidth="1"/>
    <col min="21" max="21" width="9.75390625" style="0" customWidth="1"/>
  </cols>
  <sheetData>
    <row r="1" spans="1:20" ht="15.75" customHeight="1">
      <c r="A1" s="1"/>
      <c r="S1" s="36" t="s">
        <v>255</v>
      </c>
      <c r="T1" s="118"/>
    </row>
    <row r="2" spans="1:20" ht="42" customHeight="1">
      <c r="A2" s="95" t="s">
        <v>10</v>
      </c>
      <c r="B2" s="95"/>
      <c r="C2" s="95"/>
      <c r="D2" s="12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s="13" customFormat="1" ht="19.5" customHeight="1">
      <c r="A3" s="96" t="s">
        <v>31</v>
      </c>
      <c r="B3" s="97"/>
      <c r="C3" s="97"/>
      <c r="D3" s="22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8" t="s">
        <v>32</v>
      </c>
      <c r="T3" s="38"/>
    </row>
    <row r="4" spans="1:20" s="13" customFormat="1" ht="28.5" customHeight="1">
      <c r="A4" s="23" t="s">
        <v>158</v>
      </c>
      <c r="B4" s="24"/>
      <c r="C4" s="24"/>
      <c r="D4" s="26" t="s">
        <v>256</v>
      </c>
      <c r="E4" s="23" t="s">
        <v>257</v>
      </c>
      <c r="F4" s="23" t="s">
        <v>258</v>
      </c>
      <c r="G4" s="23" t="s">
        <v>259</v>
      </c>
      <c r="H4" s="23" t="s">
        <v>260</v>
      </c>
      <c r="I4" s="23" t="s">
        <v>261</v>
      </c>
      <c r="J4" s="23" t="s">
        <v>262</v>
      </c>
      <c r="K4" s="23" t="s">
        <v>263</v>
      </c>
      <c r="L4" s="23" t="s">
        <v>264</v>
      </c>
      <c r="M4" s="23" t="s">
        <v>265</v>
      </c>
      <c r="N4" s="23" t="s">
        <v>266</v>
      </c>
      <c r="O4" s="23" t="s">
        <v>267</v>
      </c>
      <c r="P4" s="23" t="s">
        <v>268</v>
      </c>
      <c r="Q4" s="23" t="s">
        <v>269</v>
      </c>
      <c r="R4" s="23" t="s">
        <v>270</v>
      </c>
      <c r="S4" s="23" t="s">
        <v>271</v>
      </c>
      <c r="T4" s="23" t="s">
        <v>272</v>
      </c>
    </row>
    <row r="5" spans="1:20" s="13" customFormat="1" ht="28.5" customHeight="1">
      <c r="A5" s="23" t="s">
        <v>166</v>
      </c>
      <c r="B5" s="23" t="s">
        <v>167</v>
      </c>
      <c r="C5" s="23" t="s">
        <v>168</v>
      </c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s="13" customFormat="1" ht="19.5" customHeight="1">
      <c r="A6" s="217"/>
      <c r="B6" s="217"/>
      <c r="C6" s="217"/>
      <c r="D6" s="218"/>
      <c r="E6" s="183" t="s">
        <v>136</v>
      </c>
      <c r="F6" s="219">
        <f>F7</f>
        <v>49161.89</v>
      </c>
      <c r="G6" s="219"/>
      <c r="H6" s="219"/>
      <c r="I6" s="219"/>
      <c r="J6" s="219"/>
      <c r="K6" s="219">
        <f>K7</f>
        <v>1976.1899999999998</v>
      </c>
      <c r="L6" s="219">
        <f>L7</f>
        <v>27832.100000000002</v>
      </c>
      <c r="M6" s="219">
        <f>M7</f>
        <v>19353.6</v>
      </c>
      <c r="N6" s="219"/>
      <c r="O6" s="219"/>
      <c r="P6" s="219"/>
      <c r="Q6" s="219"/>
      <c r="R6" s="219"/>
      <c r="S6" s="219"/>
      <c r="T6" s="219"/>
    </row>
    <row r="7" spans="1:20" s="13" customFormat="1" ht="19.5" customHeight="1">
      <c r="A7" s="217"/>
      <c r="B7" s="217"/>
      <c r="C7" s="217"/>
      <c r="D7" s="220" t="s">
        <v>154</v>
      </c>
      <c r="E7" s="184" t="s">
        <v>4</v>
      </c>
      <c r="F7" s="219">
        <f>F8</f>
        <v>49161.89</v>
      </c>
      <c r="G7" s="219"/>
      <c r="H7" s="219"/>
      <c r="I7" s="219"/>
      <c r="J7" s="219"/>
      <c r="K7" s="219">
        <f>K8</f>
        <v>1976.1899999999998</v>
      </c>
      <c r="L7" s="219">
        <f>L8</f>
        <v>27832.100000000002</v>
      </c>
      <c r="M7" s="219">
        <f>M8</f>
        <v>19353.6</v>
      </c>
      <c r="N7" s="219"/>
      <c r="O7" s="219"/>
      <c r="P7" s="219"/>
      <c r="Q7" s="219"/>
      <c r="R7" s="219"/>
      <c r="S7" s="219"/>
      <c r="T7" s="219"/>
    </row>
    <row r="8" spans="1:20" s="13" customFormat="1" ht="19.5" customHeight="1">
      <c r="A8" s="204"/>
      <c r="B8" s="204"/>
      <c r="C8" s="204"/>
      <c r="D8" s="221" t="s">
        <v>2</v>
      </c>
      <c r="E8" s="205" t="s">
        <v>156</v>
      </c>
      <c r="F8" s="222">
        <f>SUM(F9:F23)</f>
        <v>49161.89</v>
      </c>
      <c r="G8" s="222"/>
      <c r="H8" s="222"/>
      <c r="I8" s="222"/>
      <c r="J8" s="222"/>
      <c r="K8" s="222">
        <f aca="true" t="shared" si="0" ref="G8:M8">SUM(K9:K23)</f>
        <v>1976.1899999999998</v>
      </c>
      <c r="L8" s="222">
        <f t="shared" si="0"/>
        <v>27832.100000000002</v>
      </c>
      <c r="M8" s="222">
        <f t="shared" si="0"/>
        <v>19353.6</v>
      </c>
      <c r="N8" s="219"/>
      <c r="O8" s="219"/>
      <c r="P8" s="219"/>
      <c r="Q8" s="219"/>
      <c r="R8" s="219"/>
      <c r="S8" s="219"/>
      <c r="T8" s="219"/>
    </row>
    <row r="9" spans="1:20" s="13" customFormat="1" ht="19.5" customHeight="1">
      <c r="A9" s="169" t="s">
        <v>170</v>
      </c>
      <c r="B9" s="169" t="s">
        <v>173</v>
      </c>
      <c r="C9" s="169" t="s">
        <v>176</v>
      </c>
      <c r="D9" s="223" t="s">
        <v>2</v>
      </c>
      <c r="E9" s="208" t="s">
        <v>178</v>
      </c>
      <c r="F9" s="224">
        <v>260</v>
      </c>
      <c r="G9" s="224"/>
      <c r="H9" s="224"/>
      <c r="I9" s="224"/>
      <c r="J9" s="224"/>
      <c r="K9" s="224">
        <v>260</v>
      </c>
      <c r="L9" s="224"/>
      <c r="M9" s="224"/>
      <c r="N9" s="224"/>
      <c r="O9" s="224"/>
      <c r="P9" s="224"/>
      <c r="Q9" s="224"/>
      <c r="R9" s="224"/>
      <c r="S9" s="224"/>
      <c r="T9" s="224"/>
    </row>
    <row r="10" spans="1:20" s="13" customFormat="1" ht="19.5" customHeight="1">
      <c r="A10" s="169">
        <v>206</v>
      </c>
      <c r="B10" s="268" t="s">
        <v>182</v>
      </c>
      <c r="C10" s="169">
        <v>99</v>
      </c>
      <c r="D10" s="223" t="s">
        <v>2</v>
      </c>
      <c r="E10" s="208" t="s">
        <v>186</v>
      </c>
      <c r="F10" s="224">
        <v>35</v>
      </c>
      <c r="G10" s="224"/>
      <c r="H10" s="224"/>
      <c r="I10" s="224"/>
      <c r="J10" s="224"/>
      <c r="K10" s="224">
        <v>35</v>
      </c>
      <c r="L10" s="224"/>
      <c r="M10" s="224"/>
      <c r="N10" s="224"/>
      <c r="O10" s="224"/>
      <c r="P10" s="224"/>
      <c r="Q10" s="224"/>
      <c r="R10" s="224"/>
      <c r="S10" s="224"/>
      <c r="T10" s="224"/>
    </row>
    <row r="11" spans="1:20" s="13" customFormat="1" ht="19.5" customHeight="1">
      <c r="A11" s="169" t="s">
        <v>187</v>
      </c>
      <c r="B11" s="169" t="s">
        <v>182</v>
      </c>
      <c r="C11" s="169" t="s">
        <v>182</v>
      </c>
      <c r="D11" s="223" t="s">
        <v>2</v>
      </c>
      <c r="E11" s="208" t="s">
        <v>193</v>
      </c>
      <c r="F11" s="224">
        <v>65.32</v>
      </c>
      <c r="G11" s="224"/>
      <c r="H11" s="224"/>
      <c r="I11" s="224"/>
      <c r="J11" s="224"/>
      <c r="K11" s="224">
        <v>65.32</v>
      </c>
      <c r="L11" s="224"/>
      <c r="M11" s="224"/>
      <c r="N11" s="224"/>
      <c r="O11" s="224"/>
      <c r="P11" s="224"/>
      <c r="Q11" s="224"/>
      <c r="R11" s="224"/>
      <c r="S11" s="224"/>
      <c r="T11" s="224"/>
    </row>
    <row r="12" spans="1:20" s="13" customFormat="1" ht="19.5" customHeight="1">
      <c r="A12" s="169" t="s">
        <v>187</v>
      </c>
      <c r="B12" s="169" t="s">
        <v>194</v>
      </c>
      <c r="C12" s="169" t="s">
        <v>194</v>
      </c>
      <c r="D12" s="223" t="s">
        <v>2</v>
      </c>
      <c r="E12" s="208" t="s">
        <v>198</v>
      </c>
      <c r="F12" s="224">
        <v>4.08</v>
      </c>
      <c r="G12" s="224"/>
      <c r="H12" s="224"/>
      <c r="I12" s="224"/>
      <c r="J12" s="224"/>
      <c r="K12" s="224">
        <v>4.08</v>
      </c>
      <c r="L12" s="224"/>
      <c r="M12" s="224"/>
      <c r="N12" s="224"/>
      <c r="O12" s="224"/>
      <c r="P12" s="224"/>
      <c r="Q12" s="224"/>
      <c r="R12" s="224"/>
      <c r="S12" s="224"/>
      <c r="T12" s="224"/>
    </row>
    <row r="13" spans="1:20" s="13" customFormat="1" ht="19.5" customHeight="1">
      <c r="A13" s="169" t="s">
        <v>199</v>
      </c>
      <c r="B13" s="169" t="s">
        <v>202</v>
      </c>
      <c r="C13" s="169" t="s">
        <v>205</v>
      </c>
      <c r="D13" s="223" t="s">
        <v>2</v>
      </c>
      <c r="E13" s="208" t="s">
        <v>207</v>
      </c>
      <c r="F13" s="224">
        <v>34.7</v>
      </c>
      <c r="G13" s="224"/>
      <c r="H13" s="224"/>
      <c r="I13" s="224"/>
      <c r="J13" s="224"/>
      <c r="K13" s="224">
        <v>34.7</v>
      </c>
      <c r="L13" s="224"/>
      <c r="M13" s="224"/>
      <c r="N13" s="224"/>
      <c r="O13" s="224"/>
      <c r="P13" s="224"/>
      <c r="Q13" s="224"/>
      <c r="R13" s="224"/>
      <c r="S13" s="224"/>
      <c r="T13" s="224"/>
    </row>
    <row r="14" spans="1:20" s="13" customFormat="1" ht="19.5" customHeight="1">
      <c r="A14" s="169" t="s">
        <v>199</v>
      </c>
      <c r="B14" s="169" t="s">
        <v>202</v>
      </c>
      <c r="C14" s="169" t="s">
        <v>208</v>
      </c>
      <c r="D14" s="223" t="s">
        <v>2</v>
      </c>
      <c r="E14" s="208" t="s">
        <v>210</v>
      </c>
      <c r="F14" s="224">
        <v>4.08</v>
      </c>
      <c r="G14" s="224"/>
      <c r="H14" s="224"/>
      <c r="I14" s="224"/>
      <c r="J14" s="224"/>
      <c r="K14" s="224">
        <v>4.08</v>
      </c>
      <c r="L14" s="224"/>
      <c r="M14" s="224"/>
      <c r="N14" s="224"/>
      <c r="O14" s="224"/>
      <c r="P14" s="224"/>
      <c r="Q14" s="224"/>
      <c r="R14" s="224"/>
      <c r="S14" s="224"/>
      <c r="T14" s="224"/>
    </row>
    <row r="15" spans="1:20" s="13" customFormat="1" ht="19.5" customHeight="1">
      <c r="A15" s="169" t="s">
        <v>211</v>
      </c>
      <c r="B15" s="169" t="s">
        <v>176</v>
      </c>
      <c r="C15" s="169" t="s">
        <v>216</v>
      </c>
      <c r="D15" s="223" t="s">
        <v>2</v>
      </c>
      <c r="E15" s="208" t="s">
        <v>218</v>
      </c>
      <c r="F15" s="224">
        <v>567.69</v>
      </c>
      <c r="G15" s="224"/>
      <c r="H15" s="224"/>
      <c r="I15" s="224"/>
      <c r="J15" s="224"/>
      <c r="K15" s="224">
        <v>567.69</v>
      </c>
      <c r="L15" s="224"/>
      <c r="M15" s="224"/>
      <c r="N15" s="224"/>
      <c r="O15" s="224"/>
      <c r="P15" s="224"/>
      <c r="Q15" s="224"/>
      <c r="R15" s="224"/>
      <c r="S15" s="224"/>
      <c r="T15" s="224"/>
    </row>
    <row r="16" spans="1:20" s="13" customFormat="1" ht="19.5" customHeight="1">
      <c r="A16" s="169">
        <v>215</v>
      </c>
      <c r="B16" s="268" t="s">
        <v>176</v>
      </c>
      <c r="C16" s="169">
        <v>99</v>
      </c>
      <c r="D16" s="223" t="s">
        <v>2</v>
      </c>
      <c r="E16" s="208" t="s">
        <v>220</v>
      </c>
      <c r="F16" s="224">
        <v>200</v>
      </c>
      <c r="G16" s="224"/>
      <c r="H16" s="224"/>
      <c r="I16" s="224"/>
      <c r="J16" s="224"/>
      <c r="K16" s="224">
        <v>200</v>
      </c>
      <c r="L16" s="224"/>
      <c r="M16" s="224"/>
      <c r="N16" s="224"/>
      <c r="O16" s="224"/>
      <c r="P16" s="224"/>
      <c r="Q16" s="224"/>
      <c r="R16" s="224"/>
      <c r="S16" s="224"/>
      <c r="T16" s="224"/>
    </row>
    <row r="17" spans="1:20" s="13" customFormat="1" ht="19.5" customHeight="1">
      <c r="A17" s="169" t="s">
        <v>221</v>
      </c>
      <c r="B17" s="169" t="s">
        <v>205</v>
      </c>
      <c r="C17" s="169" t="s">
        <v>216</v>
      </c>
      <c r="D17" s="223" t="s">
        <v>2</v>
      </c>
      <c r="E17" s="208" t="s">
        <v>227</v>
      </c>
      <c r="F17" s="224">
        <v>60.32</v>
      </c>
      <c r="G17" s="224"/>
      <c r="H17" s="224"/>
      <c r="I17" s="224"/>
      <c r="J17" s="224"/>
      <c r="K17" s="224">
        <v>60.32</v>
      </c>
      <c r="L17" s="224"/>
      <c r="M17" s="224"/>
      <c r="N17" s="224"/>
      <c r="O17" s="224"/>
      <c r="P17" s="224"/>
      <c r="Q17" s="224"/>
      <c r="R17" s="224"/>
      <c r="S17" s="224"/>
      <c r="T17" s="224"/>
    </row>
    <row r="18" spans="1:20" s="13" customFormat="1" ht="19.5" customHeight="1">
      <c r="A18" s="169">
        <v>212</v>
      </c>
      <c r="B18" s="268" t="s">
        <v>176</v>
      </c>
      <c r="C18" s="268" t="s">
        <v>205</v>
      </c>
      <c r="D18" s="274" t="s">
        <v>2</v>
      </c>
      <c r="E18" s="208" t="s">
        <v>233</v>
      </c>
      <c r="F18" s="224">
        <v>15</v>
      </c>
      <c r="G18" s="224"/>
      <c r="H18" s="224"/>
      <c r="I18" s="224"/>
      <c r="J18" s="224"/>
      <c r="K18" s="224"/>
      <c r="L18" s="224">
        <v>15</v>
      </c>
      <c r="M18" s="224"/>
      <c r="N18" s="224"/>
      <c r="O18" s="224"/>
      <c r="P18" s="224"/>
      <c r="Q18" s="224"/>
      <c r="R18" s="224"/>
      <c r="S18" s="224"/>
      <c r="T18" s="224"/>
    </row>
    <row r="19" spans="1:20" s="13" customFormat="1" ht="19.5" customHeight="1">
      <c r="A19" s="169">
        <v>212</v>
      </c>
      <c r="B19" s="268" t="s">
        <v>176</v>
      </c>
      <c r="C19" s="268" t="s">
        <v>208</v>
      </c>
      <c r="D19" s="274" t="s">
        <v>2</v>
      </c>
      <c r="E19" s="208" t="s">
        <v>235</v>
      </c>
      <c r="F19" s="224">
        <v>655</v>
      </c>
      <c r="G19" s="224"/>
      <c r="H19" s="224"/>
      <c r="I19" s="224"/>
      <c r="J19" s="224"/>
      <c r="K19" s="224"/>
      <c r="L19" s="224">
        <v>655</v>
      </c>
      <c r="M19" s="224"/>
      <c r="N19" s="224"/>
      <c r="O19" s="224"/>
      <c r="P19" s="224"/>
      <c r="Q19" s="224"/>
      <c r="R19" s="224"/>
      <c r="S19" s="224"/>
      <c r="T19" s="224"/>
    </row>
    <row r="20" spans="1:20" s="13" customFormat="1" ht="19.5" customHeight="1">
      <c r="A20" s="169">
        <v>212</v>
      </c>
      <c r="B20" s="268" t="s">
        <v>176</v>
      </c>
      <c r="C20" s="268" t="s">
        <v>194</v>
      </c>
      <c r="D20" s="274" t="s">
        <v>2</v>
      </c>
      <c r="E20" s="208" t="s">
        <v>237</v>
      </c>
      <c r="F20" s="224">
        <v>22663.9</v>
      </c>
      <c r="G20" s="224"/>
      <c r="H20" s="224"/>
      <c r="I20" s="224"/>
      <c r="J20" s="224"/>
      <c r="K20" s="224"/>
      <c r="L20" s="224">
        <v>3880.300000000003</v>
      </c>
      <c r="M20" s="154">
        <v>18783.6</v>
      </c>
      <c r="N20" s="224"/>
      <c r="O20" s="224"/>
      <c r="P20" s="224"/>
      <c r="Q20" s="224"/>
      <c r="R20" s="224"/>
      <c r="S20" s="224"/>
      <c r="T20" s="224"/>
    </row>
    <row r="21" spans="1:20" s="13" customFormat="1" ht="19.5" customHeight="1">
      <c r="A21" s="169">
        <v>212</v>
      </c>
      <c r="B21" s="169">
        <v>14</v>
      </c>
      <c r="C21" s="268" t="s">
        <v>216</v>
      </c>
      <c r="D21" s="274" t="s">
        <v>2</v>
      </c>
      <c r="E21" s="208" t="s">
        <v>241</v>
      </c>
      <c r="F21" s="224">
        <v>385</v>
      </c>
      <c r="G21" s="224"/>
      <c r="H21" s="224"/>
      <c r="I21" s="224"/>
      <c r="J21" s="224"/>
      <c r="K21" s="224"/>
      <c r="L21" s="224"/>
      <c r="M21" s="224">
        <v>385</v>
      </c>
      <c r="N21" s="224"/>
      <c r="O21" s="224"/>
      <c r="P21" s="224"/>
      <c r="Q21" s="224"/>
      <c r="R21" s="224"/>
      <c r="S21" s="224"/>
      <c r="T21" s="224"/>
    </row>
    <row r="22" spans="1:20" s="13" customFormat="1" ht="19.5" customHeight="1">
      <c r="A22" s="169">
        <v>229</v>
      </c>
      <c r="B22" s="268" t="s">
        <v>250</v>
      </c>
      <c r="C22" s="268" t="s">
        <v>205</v>
      </c>
      <c r="D22" s="274" t="s">
        <v>2</v>
      </c>
      <c r="E22" s="208" t="s">
        <v>254</v>
      </c>
      <c r="F22" s="224">
        <v>23281.8</v>
      </c>
      <c r="G22" s="224"/>
      <c r="H22" s="224"/>
      <c r="I22" s="224"/>
      <c r="J22" s="224"/>
      <c r="K22" s="224"/>
      <c r="L22" s="224">
        <v>23281.8</v>
      </c>
      <c r="M22" s="224"/>
      <c r="N22" s="224"/>
      <c r="O22" s="224"/>
      <c r="P22" s="224"/>
      <c r="Q22" s="224"/>
      <c r="R22" s="224"/>
      <c r="S22" s="224"/>
      <c r="T22" s="224"/>
    </row>
    <row r="23" spans="1:20" s="13" customFormat="1" ht="19.5" customHeight="1">
      <c r="A23" s="169">
        <v>223</v>
      </c>
      <c r="B23" s="169">
        <v>99</v>
      </c>
      <c r="C23" s="169">
        <v>99</v>
      </c>
      <c r="D23" s="274" t="s">
        <v>2</v>
      </c>
      <c r="E23" s="208" t="s">
        <v>247</v>
      </c>
      <c r="F23" s="224">
        <v>930</v>
      </c>
      <c r="G23" s="224"/>
      <c r="H23" s="224"/>
      <c r="I23" s="224"/>
      <c r="J23" s="224"/>
      <c r="K23" s="224">
        <v>745</v>
      </c>
      <c r="L23" s="224"/>
      <c r="M23" s="224">
        <v>185</v>
      </c>
      <c r="N23" s="224"/>
      <c r="O23" s="224"/>
      <c r="P23" s="224"/>
      <c r="Q23" s="224"/>
      <c r="R23" s="224"/>
      <c r="S23" s="224"/>
      <c r="T23" s="224"/>
    </row>
  </sheetData>
  <sheetProtection/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  <ignoredErrors>
    <ignoredError sqref="D7:D2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U23"/>
  <sheetViews>
    <sheetView zoomScaleSheetLayoutView="100" workbookViewId="0" topLeftCell="A1">
      <selection activeCell="M9" sqref="M9"/>
    </sheetView>
  </sheetViews>
  <sheetFormatPr defaultColWidth="10.00390625" defaultRowHeight="13.5" customHeight="1"/>
  <cols>
    <col min="1" max="2" width="4.125" style="0" customWidth="1"/>
    <col min="3" max="3" width="5.625" style="0" customWidth="1"/>
    <col min="4" max="4" width="10.125" style="0" customWidth="1"/>
    <col min="5" max="5" width="43.875" style="0" customWidth="1"/>
    <col min="6" max="6" width="11.50390625" style="0" customWidth="1"/>
    <col min="7" max="10" width="7.875" style="0" customWidth="1"/>
    <col min="11" max="11" width="10.375" style="0" customWidth="1"/>
    <col min="12" max="12" width="7.875" style="0" customWidth="1"/>
    <col min="13" max="13" width="9.375" style="0" customWidth="1"/>
    <col min="14" max="16" width="7.875" style="0" customWidth="1"/>
    <col min="17" max="17" width="10.375" style="0" customWidth="1"/>
    <col min="18" max="18" width="7.875" style="0" customWidth="1"/>
    <col min="19" max="19" width="10.375" style="0" customWidth="1"/>
    <col min="20" max="21" width="7.875" style="0" customWidth="1"/>
    <col min="22" max="22" width="9.75390625" style="0" customWidth="1"/>
  </cols>
  <sheetData>
    <row r="1" spans="1:21" ht="15.75" customHeight="1">
      <c r="A1" s="1"/>
      <c r="T1" s="94" t="s">
        <v>273</v>
      </c>
      <c r="U1" s="94"/>
    </row>
    <row r="2" spans="1:21" ht="36.75" customHeight="1">
      <c r="A2" s="95" t="s">
        <v>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s="133" customFormat="1" ht="21.75" customHeight="1">
      <c r="A3" s="198" t="s">
        <v>31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15" t="s">
        <v>32</v>
      </c>
      <c r="U3" s="216"/>
    </row>
    <row r="4" spans="1:21" s="13" customFormat="1" ht="27" customHeight="1">
      <c r="A4" s="23" t="s">
        <v>158</v>
      </c>
      <c r="B4" s="24"/>
      <c r="C4" s="24"/>
      <c r="D4" s="23" t="s">
        <v>256</v>
      </c>
      <c r="E4" s="23" t="s">
        <v>257</v>
      </c>
      <c r="F4" s="23" t="s">
        <v>274</v>
      </c>
      <c r="G4" s="23" t="s">
        <v>161</v>
      </c>
      <c r="H4" s="24"/>
      <c r="I4" s="24"/>
      <c r="J4" s="24"/>
      <c r="K4" s="23" t="s">
        <v>162</v>
      </c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s="13" customFormat="1" ht="67.5" customHeight="1">
      <c r="A5" s="23" t="s">
        <v>166</v>
      </c>
      <c r="B5" s="23" t="s">
        <v>167</v>
      </c>
      <c r="C5" s="23" t="s">
        <v>168</v>
      </c>
      <c r="D5" s="24"/>
      <c r="E5" s="24"/>
      <c r="F5" s="200"/>
      <c r="G5" s="171" t="s">
        <v>136</v>
      </c>
      <c r="H5" s="171" t="s">
        <v>275</v>
      </c>
      <c r="I5" s="171" t="s">
        <v>276</v>
      </c>
      <c r="J5" s="171" t="s">
        <v>267</v>
      </c>
      <c r="K5" s="171" t="s">
        <v>136</v>
      </c>
      <c r="L5" s="171" t="s">
        <v>277</v>
      </c>
      <c r="M5" s="171" t="s">
        <v>278</v>
      </c>
      <c r="N5" s="171" t="s">
        <v>279</v>
      </c>
      <c r="O5" s="171" t="s">
        <v>269</v>
      </c>
      <c r="P5" s="171" t="s">
        <v>280</v>
      </c>
      <c r="Q5" s="171" t="s">
        <v>281</v>
      </c>
      <c r="R5" s="171" t="s">
        <v>282</v>
      </c>
      <c r="S5" s="171" t="s">
        <v>265</v>
      </c>
      <c r="T5" s="171" t="s">
        <v>268</v>
      </c>
      <c r="U5" s="171" t="s">
        <v>272</v>
      </c>
    </row>
    <row r="6" spans="1:21" s="13" customFormat="1" ht="21" customHeight="1">
      <c r="A6" s="28"/>
      <c r="B6" s="28"/>
      <c r="C6" s="28"/>
      <c r="D6" s="28"/>
      <c r="E6" s="201" t="s">
        <v>136</v>
      </c>
      <c r="F6" s="202">
        <f>G6+K6</f>
        <v>49161.89</v>
      </c>
      <c r="G6" s="202">
        <f>H6+I6+J6</f>
        <v>616.19</v>
      </c>
      <c r="H6" s="202">
        <f aca="true" t="shared" si="0" ref="G6:U6">H7</f>
        <v>507.37</v>
      </c>
      <c r="I6" s="202">
        <f t="shared" si="0"/>
        <v>108.82</v>
      </c>
      <c r="J6" s="202"/>
      <c r="K6" s="202">
        <f>SUM(L6:U6)</f>
        <v>48545.7</v>
      </c>
      <c r="L6" s="202">
        <f t="shared" si="0"/>
        <v>0</v>
      </c>
      <c r="M6" s="202">
        <f t="shared" si="0"/>
        <v>1465</v>
      </c>
      <c r="N6" s="202">
        <f t="shared" si="0"/>
        <v>0</v>
      </c>
      <c r="O6" s="202">
        <f t="shared" si="0"/>
        <v>0</v>
      </c>
      <c r="P6" s="202">
        <f t="shared" si="0"/>
        <v>0</v>
      </c>
      <c r="Q6" s="202">
        <f t="shared" si="0"/>
        <v>27727.100000000002</v>
      </c>
      <c r="R6" s="202">
        <f t="shared" si="0"/>
        <v>0</v>
      </c>
      <c r="S6" s="202">
        <f t="shared" si="0"/>
        <v>19353.6</v>
      </c>
      <c r="T6" s="202">
        <f t="shared" si="0"/>
        <v>0</v>
      </c>
      <c r="U6" s="202">
        <f t="shared" si="0"/>
        <v>0</v>
      </c>
    </row>
    <row r="7" spans="1:21" s="13" customFormat="1" ht="21" customHeight="1">
      <c r="A7" s="28"/>
      <c r="B7" s="28"/>
      <c r="C7" s="28"/>
      <c r="D7" s="108" t="s">
        <v>154</v>
      </c>
      <c r="E7" s="172" t="s">
        <v>4</v>
      </c>
      <c r="F7" s="202">
        <f>G7+K7</f>
        <v>49161.89</v>
      </c>
      <c r="G7" s="202">
        <f aca="true" t="shared" si="1" ref="G7:G23">H7+I7+J7</f>
        <v>616.19</v>
      </c>
      <c r="H7" s="203">
        <f aca="true" t="shared" si="2" ref="G7:U7">H8</f>
        <v>507.37</v>
      </c>
      <c r="I7" s="203">
        <f t="shared" si="2"/>
        <v>108.82</v>
      </c>
      <c r="J7" s="203"/>
      <c r="K7" s="202">
        <f aca="true" t="shared" si="3" ref="K7:K23">SUM(L7:U7)</f>
        <v>48545.7</v>
      </c>
      <c r="L7" s="203">
        <f t="shared" si="2"/>
        <v>0</v>
      </c>
      <c r="M7" s="203">
        <f t="shared" si="2"/>
        <v>1465</v>
      </c>
      <c r="N7" s="203">
        <f t="shared" si="2"/>
        <v>0</v>
      </c>
      <c r="O7" s="203">
        <f t="shared" si="2"/>
        <v>0</v>
      </c>
      <c r="P7" s="203">
        <f t="shared" si="2"/>
        <v>0</v>
      </c>
      <c r="Q7" s="203">
        <f t="shared" si="2"/>
        <v>27727.100000000002</v>
      </c>
      <c r="R7" s="203">
        <f t="shared" si="2"/>
        <v>0</v>
      </c>
      <c r="S7" s="203">
        <f t="shared" si="2"/>
        <v>19353.6</v>
      </c>
      <c r="T7" s="203">
        <f t="shared" si="2"/>
        <v>0</v>
      </c>
      <c r="U7" s="203">
        <f t="shared" si="2"/>
        <v>0</v>
      </c>
    </row>
    <row r="8" spans="1:21" s="196" customFormat="1" ht="21" customHeight="1">
      <c r="A8" s="204"/>
      <c r="B8" s="204"/>
      <c r="C8" s="204"/>
      <c r="D8" s="205" t="s">
        <v>155</v>
      </c>
      <c r="E8" s="206" t="s">
        <v>156</v>
      </c>
      <c r="F8" s="202">
        <f>G8+K8</f>
        <v>49161.89</v>
      </c>
      <c r="G8" s="202">
        <f t="shared" si="1"/>
        <v>616.19</v>
      </c>
      <c r="H8" s="207">
        <f aca="true" t="shared" si="4" ref="G8:U8">SUM(H9:H23)</f>
        <v>507.37</v>
      </c>
      <c r="I8" s="207">
        <f t="shared" si="4"/>
        <v>108.82</v>
      </c>
      <c r="J8" s="207"/>
      <c r="K8" s="202">
        <f t="shared" si="3"/>
        <v>48545.7</v>
      </c>
      <c r="L8" s="207">
        <f t="shared" si="4"/>
        <v>0</v>
      </c>
      <c r="M8" s="207">
        <f t="shared" si="4"/>
        <v>1465</v>
      </c>
      <c r="N8" s="207">
        <f t="shared" si="4"/>
        <v>0</v>
      </c>
      <c r="O8" s="207">
        <f t="shared" si="4"/>
        <v>0</v>
      </c>
      <c r="P8" s="207">
        <f t="shared" si="4"/>
        <v>0</v>
      </c>
      <c r="Q8" s="207">
        <f t="shared" si="4"/>
        <v>27727.100000000002</v>
      </c>
      <c r="R8" s="207">
        <f t="shared" si="4"/>
        <v>0</v>
      </c>
      <c r="S8" s="207">
        <f t="shared" si="4"/>
        <v>19353.6</v>
      </c>
      <c r="T8" s="207">
        <f t="shared" si="4"/>
        <v>0</v>
      </c>
      <c r="U8" s="207">
        <f t="shared" si="4"/>
        <v>0</v>
      </c>
    </row>
    <row r="9" spans="1:21" s="196" customFormat="1" ht="21" customHeight="1">
      <c r="A9" s="169" t="s">
        <v>170</v>
      </c>
      <c r="B9" s="169" t="s">
        <v>173</v>
      </c>
      <c r="C9" s="169" t="s">
        <v>176</v>
      </c>
      <c r="D9" s="170" t="s">
        <v>155</v>
      </c>
      <c r="E9" s="208" t="s">
        <v>178</v>
      </c>
      <c r="F9" s="209">
        <f aca="true" t="shared" si="5" ref="F9:F23">G9+K9</f>
        <v>260</v>
      </c>
      <c r="G9" s="209">
        <f t="shared" si="1"/>
        <v>0</v>
      </c>
      <c r="H9" s="210"/>
      <c r="I9" s="210"/>
      <c r="J9" s="210"/>
      <c r="K9" s="209">
        <f t="shared" si="3"/>
        <v>260</v>
      </c>
      <c r="L9" s="210"/>
      <c r="M9" s="210">
        <v>260</v>
      </c>
      <c r="N9" s="210"/>
      <c r="O9" s="210"/>
      <c r="P9" s="210"/>
      <c r="Q9" s="210"/>
      <c r="R9" s="210"/>
      <c r="S9" s="210"/>
      <c r="T9" s="210"/>
      <c r="U9" s="210"/>
    </row>
    <row r="10" spans="1:21" s="196" customFormat="1" ht="21" customHeight="1">
      <c r="A10" s="169">
        <v>206</v>
      </c>
      <c r="B10" s="268" t="s">
        <v>182</v>
      </c>
      <c r="C10" s="189">
        <v>99</v>
      </c>
      <c r="D10" s="170" t="s">
        <v>155</v>
      </c>
      <c r="E10" s="211" t="s">
        <v>186</v>
      </c>
      <c r="F10" s="209">
        <f t="shared" si="5"/>
        <v>35</v>
      </c>
      <c r="G10" s="209">
        <f t="shared" si="1"/>
        <v>0</v>
      </c>
      <c r="H10" s="210"/>
      <c r="I10" s="210"/>
      <c r="J10" s="210"/>
      <c r="K10" s="209">
        <f t="shared" si="3"/>
        <v>35</v>
      </c>
      <c r="L10" s="210"/>
      <c r="M10" s="210">
        <v>35</v>
      </c>
      <c r="N10" s="210"/>
      <c r="O10" s="210"/>
      <c r="P10" s="210"/>
      <c r="Q10" s="210"/>
      <c r="R10" s="210"/>
      <c r="S10" s="210"/>
      <c r="T10" s="210"/>
      <c r="U10" s="210"/>
    </row>
    <row r="11" spans="1:21" s="196" customFormat="1" ht="21" customHeight="1">
      <c r="A11" s="169" t="s">
        <v>187</v>
      </c>
      <c r="B11" s="169" t="s">
        <v>182</v>
      </c>
      <c r="C11" s="169" t="s">
        <v>182</v>
      </c>
      <c r="D11" s="170" t="s">
        <v>155</v>
      </c>
      <c r="E11" s="208" t="s">
        <v>193</v>
      </c>
      <c r="F11" s="209">
        <f t="shared" si="5"/>
        <v>65.32</v>
      </c>
      <c r="G11" s="209">
        <f t="shared" si="1"/>
        <v>65.32</v>
      </c>
      <c r="H11" s="212">
        <v>65.32</v>
      </c>
      <c r="I11" s="210"/>
      <c r="J11" s="210"/>
      <c r="K11" s="209">
        <f t="shared" si="3"/>
        <v>0</v>
      </c>
      <c r="L11" s="210"/>
      <c r="M11" s="210"/>
      <c r="N11" s="210"/>
      <c r="O11" s="210"/>
      <c r="P11" s="210"/>
      <c r="Q11" s="210"/>
      <c r="R11" s="210"/>
      <c r="S11" s="210"/>
      <c r="T11" s="210"/>
      <c r="U11" s="210"/>
    </row>
    <row r="12" spans="1:21" s="196" customFormat="1" ht="21" customHeight="1">
      <c r="A12" s="169" t="s">
        <v>187</v>
      </c>
      <c r="B12" s="169" t="s">
        <v>194</v>
      </c>
      <c r="C12" s="169" t="s">
        <v>194</v>
      </c>
      <c r="D12" s="170" t="s">
        <v>155</v>
      </c>
      <c r="E12" s="208" t="s">
        <v>198</v>
      </c>
      <c r="F12" s="209">
        <f t="shared" si="5"/>
        <v>4.08</v>
      </c>
      <c r="G12" s="209">
        <f t="shared" si="1"/>
        <v>4.08</v>
      </c>
      <c r="H12" s="212">
        <v>4.08</v>
      </c>
      <c r="I12" s="210"/>
      <c r="J12" s="210"/>
      <c r="K12" s="209">
        <f t="shared" si="3"/>
        <v>0</v>
      </c>
      <c r="L12" s="210"/>
      <c r="M12" s="210"/>
      <c r="N12" s="210"/>
      <c r="O12" s="210"/>
      <c r="P12" s="210"/>
      <c r="Q12" s="210"/>
      <c r="R12" s="210"/>
      <c r="S12" s="210"/>
      <c r="T12" s="210"/>
      <c r="U12" s="210"/>
    </row>
    <row r="13" spans="1:21" s="196" customFormat="1" ht="21" customHeight="1">
      <c r="A13" s="169" t="s">
        <v>199</v>
      </c>
      <c r="B13" s="169" t="s">
        <v>202</v>
      </c>
      <c r="C13" s="169" t="s">
        <v>205</v>
      </c>
      <c r="D13" s="170" t="s">
        <v>155</v>
      </c>
      <c r="E13" s="208" t="s">
        <v>207</v>
      </c>
      <c r="F13" s="209">
        <f t="shared" si="5"/>
        <v>34.7</v>
      </c>
      <c r="G13" s="209">
        <f t="shared" si="1"/>
        <v>34.7</v>
      </c>
      <c r="H13" s="212">
        <v>34.7</v>
      </c>
      <c r="I13" s="210"/>
      <c r="J13" s="210"/>
      <c r="K13" s="209">
        <f t="shared" si="3"/>
        <v>0</v>
      </c>
      <c r="L13" s="210"/>
      <c r="M13" s="210"/>
      <c r="N13" s="210"/>
      <c r="O13" s="210"/>
      <c r="P13" s="210"/>
      <c r="Q13" s="210"/>
      <c r="R13" s="210"/>
      <c r="S13" s="210"/>
      <c r="T13" s="210"/>
      <c r="U13" s="210"/>
    </row>
    <row r="14" spans="1:21" s="196" customFormat="1" ht="21" customHeight="1">
      <c r="A14" s="169" t="s">
        <v>199</v>
      </c>
      <c r="B14" s="169" t="s">
        <v>202</v>
      </c>
      <c r="C14" s="169" t="s">
        <v>208</v>
      </c>
      <c r="D14" s="170" t="s">
        <v>155</v>
      </c>
      <c r="E14" s="208" t="s">
        <v>210</v>
      </c>
      <c r="F14" s="209">
        <f t="shared" si="5"/>
        <v>4.08</v>
      </c>
      <c r="G14" s="209">
        <f t="shared" si="1"/>
        <v>4.08</v>
      </c>
      <c r="H14" s="212">
        <v>4.08</v>
      </c>
      <c r="I14" s="210"/>
      <c r="J14" s="210"/>
      <c r="K14" s="209">
        <f t="shared" si="3"/>
        <v>0</v>
      </c>
      <c r="L14" s="210"/>
      <c r="M14" s="210"/>
      <c r="N14" s="210"/>
      <c r="O14" s="210"/>
      <c r="P14" s="210"/>
      <c r="Q14" s="210"/>
      <c r="R14" s="210"/>
      <c r="S14" s="210"/>
      <c r="T14" s="210"/>
      <c r="U14" s="210"/>
    </row>
    <row r="15" spans="1:21" s="196" customFormat="1" ht="21" customHeight="1">
      <c r="A15" s="169" t="s">
        <v>211</v>
      </c>
      <c r="B15" s="169" t="s">
        <v>176</v>
      </c>
      <c r="C15" s="169" t="s">
        <v>216</v>
      </c>
      <c r="D15" s="170" t="s">
        <v>155</v>
      </c>
      <c r="E15" s="208" t="s">
        <v>218</v>
      </c>
      <c r="F15" s="209">
        <f t="shared" si="5"/>
        <v>567.69</v>
      </c>
      <c r="G15" s="209">
        <f t="shared" si="1"/>
        <v>447.69</v>
      </c>
      <c r="H15" s="154">
        <v>338.87</v>
      </c>
      <c r="I15" s="210">
        <v>108.82</v>
      </c>
      <c r="J15" s="210"/>
      <c r="K15" s="209">
        <f t="shared" si="3"/>
        <v>120</v>
      </c>
      <c r="L15" s="210"/>
      <c r="M15" s="210">
        <v>120</v>
      </c>
      <c r="N15" s="210"/>
      <c r="O15" s="210"/>
      <c r="P15" s="210"/>
      <c r="Q15" s="210"/>
      <c r="R15" s="210"/>
      <c r="S15" s="210"/>
      <c r="T15" s="210"/>
      <c r="U15" s="210"/>
    </row>
    <row r="16" spans="1:21" s="197" customFormat="1" ht="21" customHeight="1">
      <c r="A16" s="169">
        <v>215</v>
      </c>
      <c r="B16" s="268" t="s">
        <v>176</v>
      </c>
      <c r="C16" s="169">
        <v>99</v>
      </c>
      <c r="D16" s="170" t="s">
        <v>155</v>
      </c>
      <c r="E16" s="208" t="s">
        <v>220</v>
      </c>
      <c r="F16" s="209">
        <f t="shared" si="5"/>
        <v>200</v>
      </c>
      <c r="G16" s="209">
        <f t="shared" si="1"/>
        <v>0</v>
      </c>
      <c r="H16" s="213"/>
      <c r="I16" s="213"/>
      <c r="J16" s="213"/>
      <c r="K16" s="209">
        <f t="shared" si="3"/>
        <v>200</v>
      </c>
      <c r="L16" s="213"/>
      <c r="M16" s="210">
        <v>200</v>
      </c>
      <c r="N16" s="213"/>
      <c r="O16" s="213"/>
      <c r="P16" s="213"/>
      <c r="Q16" s="213"/>
      <c r="R16" s="213"/>
      <c r="S16" s="213"/>
      <c r="T16" s="213"/>
      <c r="U16" s="213"/>
    </row>
    <row r="17" spans="1:21" s="197" customFormat="1" ht="21" customHeight="1">
      <c r="A17" s="169" t="s">
        <v>221</v>
      </c>
      <c r="B17" s="169" t="s">
        <v>205</v>
      </c>
      <c r="C17" s="169" t="s">
        <v>216</v>
      </c>
      <c r="D17" s="170" t="s">
        <v>155</v>
      </c>
      <c r="E17" s="208" t="s">
        <v>227</v>
      </c>
      <c r="F17" s="209">
        <f t="shared" si="5"/>
        <v>60.32</v>
      </c>
      <c r="G17" s="209">
        <f t="shared" si="1"/>
        <v>60.32</v>
      </c>
      <c r="H17" s="212">
        <v>60.32</v>
      </c>
      <c r="I17" s="213"/>
      <c r="J17" s="213"/>
      <c r="K17" s="209">
        <f t="shared" si="3"/>
        <v>0</v>
      </c>
      <c r="L17" s="213"/>
      <c r="M17" s="213"/>
      <c r="N17" s="213"/>
      <c r="O17" s="213"/>
      <c r="P17" s="213"/>
      <c r="Q17" s="213"/>
      <c r="R17" s="213"/>
      <c r="S17" s="213"/>
      <c r="T17" s="213"/>
      <c r="U17" s="213"/>
    </row>
    <row r="18" spans="1:21" s="197" customFormat="1" ht="21" customHeight="1">
      <c r="A18" s="169">
        <v>212</v>
      </c>
      <c r="B18" s="268" t="s">
        <v>176</v>
      </c>
      <c r="C18" s="268" t="s">
        <v>205</v>
      </c>
      <c r="D18" s="273" t="s">
        <v>2</v>
      </c>
      <c r="E18" s="208" t="s">
        <v>233</v>
      </c>
      <c r="F18" s="209">
        <f t="shared" si="5"/>
        <v>15</v>
      </c>
      <c r="G18" s="209">
        <f t="shared" si="1"/>
        <v>0</v>
      </c>
      <c r="H18" s="213"/>
      <c r="I18" s="213"/>
      <c r="J18" s="213"/>
      <c r="K18" s="209">
        <f t="shared" si="3"/>
        <v>15</v>
      </c>
      <c r="L18" s="213"/>
      <c r="M18" s="213"/>
      <c r="N18" s="213"/>
      <c r="O18" s="213"/>
      <c r="P18" s="213"/>
      <c r="Q18" s="149">
        <v>15</v>
      </c>
      <c r="R18" s="213"/>
      <c r="S18" s="213"/>
      <c r="T18" s="213"/>
      <c r="U18" s="213"/>
    </row>
    <row r="19" spans="1:21" s="197" customFormat="1" ht="21" customHeight="1">
      <c r="A19" s="169">
        <v>212</v>
      </c>
      <c r="B19" s="268" t="s">
        <v>176</v>
      </c>
      <c r="C19" s="268" t="s">
        <v>208</v>
      </c>
      <c r="D19" s="273" t="s">
        <v>2</v>
      </c>
      <c r="E19" s="208" t="s">
        <v>235</v>
      </c>
      <c r="F19" s="209">
        <f t="shared" si="5"/>
        <v>655</v>
      </c>
      <c r="G19" s="209">
        <f t="shared" si="1"/>
        <v>0</v>
      </c>
      <c r="H19" s="213"/>
      <c r="I19" s="213"/>
      <c r="J19" s="213"/>
      <c r="K19" s="209">
        <f t="shared" si="3"/>
        <v>655</v>
      </c>
      <c r="L19" s="213"/>
      <c r="M19" s="213"/>
      <c r="N19" s="213"/>
      <c r="O19" s="213"/>
      <c r="P19" s="213"/>
      <c r="Q19" s="149">
        <v>655</v>
      </c>
      <c r="R19" s="213"/>
      <c r="S19" s="213"/>
      <c r="T19" s="213"/>
      <c r="U19" s="213"/>
    </row>
    <row r="20" spans="1:21" s="197" customFormat="1" ht="21" customHeight="1">
      <c r="A20" s="169">
        <v>212</v>
      </c>
      <c r="B20" s="268" t="s">
        <v>176</v>
      </c>
      <c r="C20" s="268" t="s">
        <v>194</v>
      </c>
      <c r="D20" s="273" t="s">
        <v>2</v>
      </c>
      <c r="E20" s="208" t="s">
        <v>237</v>
      </c>
      <c r="F20" s="209">
        <f t="shared" si="5"/>
        <v>22663.9</v>
      </c>
      <c r="G20" s="209">
        <f t="shared" si="1"/>
        <v>0</v>
      </c>
      <c r="H20" s="213"/>
      <c r="I20" s="213"/>
      <c r="J20" s="213"/>
      <c r="K20" s="209">
        <f t="shared" si="3"/>
        <v>22663.9</v>
      </c>
      <c r="L20" s="213"/>
      <c r="M20" s="149">
        <v>105</v>
      </c>
      <c r="N20" s="213"/>
      <c r="O20" s="213"/>
      <c r="P20" s="213"/>
      <c r="Q20" s="149">
        <v>3775.300000000003</v>
      </c>
      <c r="R20" s="213"/>
      <c r="S20" s="212">
        <f>'21专项清单'!J22</f>
        <v>18783.6</v>
      </c>
      <c r="T20" s="213"/>
      <c r="U20" s="213"/>
    </row>
    <row r="21" spans="1:21" s="197" customFormat="1" ht="21" customHeight="1">
      <c r="A21" s="169">
        <v>212</v>
      </c>
      <c r="B21" s="169">
        <v>14</v>
      </c>
      <c r="C21" s="268" t="s">
        <v>216</v>
      </c>
      <c r="D21" s="273" t="s">
        <v>2</v>
      </c>
      <c r="E21" s="208" t="s">
        <v>241</v>
      </c>
      <c r="F21" s="209">
        <f t="shared" si="5"/>
        <v>385</v>
      </c>
      <c r="G21" s="209">
        <f t="shared" si="1"/>
        <v>0</v>
      </c>
      <c r="H21" s="213"/>
      <c r="I21" s="213"/>
      <c r="J21" s="213"/>
      <c r="K21" s="209">
        <f t="shared" si="3"/>
        <v>385</v>
      </c>
      <c r="L21" s="213"/>
      <c r="M21" s="213"/>
      <c r="N21" s="213"/>
      <c r="O21" s="213"/>
      <c r="P21" s="213"/>
      <c r="Q21" s="213"/>
      <c r="R21" s="213"/>
      <c r="S21" s="212">
        <v>385</v>
      </c>
      <c r="T21" s="213"/>
      <c r="U21" s="213"/>
    </row>
    <row r="22" spans="1:21" s="197" customFormat="1" ht="21" customHeight="1">
      <c r="A22" s="169">
        <v>229</v>
      </c>
      <c r="B22" s="268" t="s">
        <v>250</v>
      </c>
      <c r="C22" s="268" t="s">
        <v>205</v>
      </c>
      <c r="D22" s="273" t="s">
        <v>2</v>
      </c>
      <c r="E22" s="208" t="s">
        <v>254</v>
      </c>
      <c r="F22" s="209">
        <f t="shared" si="5"/>
        <v>23281.8</v>
      </c>
      <c r="G22" s="209">
        <f t="shared" si="1"/>
        <v>0</v>
      </c>
      <c r="H22" s="213"/>
      <c r="I22" s="213"/>
      <c r="J22" s="213"/>
      <c r="K22" s="209">
        <f t="shared" si="3"/>
        <v>23281.8</v>
      </c>
      <c r="L22" s="213"/>
      <c r="M22" s="213"/>
      <c r="N22" s="213"/>
      <c r="O22" s="213"/>
      <c r="P22" s="213"/>
      <c r="Q22" s="212">
        <v>23281.8</v>
      </c>
      <c r="R22" s="213"/>
      <c r="S22" s="213"/>
      <c r="T22" s="213"/>
      <c r="U22" s="213"/>
    </row>
    <row r="23" spans="1:21" s="197" customFormat="1" ht="21" customHeight="1">
      <c r="A23" s="169">
        <v>223</v>
      </c>
      <c r="B23" s="169">
        <v>99</v>
      </c>
      <c r="C23" s="169">
        <v>99</v>
      </c>
      <c r="D23" s="273" t="s">
        <v>2</v>
      </c>
      <c r="E23" s="208" t="s">
        <v>247</v>
      </c>
      <c r="F23" s="209">
        <f t="shared" si="5"/>
        <v>930</v>
      </c>
      <c r="G23" s="209">
        <f t="shared" si="1"/>
        <v>0</v>
      </c>
      <c r="H23" s="213"/>
      <c r="I23" s="213"/>
      <c r="J23" s="213"/>
      <c r="K23" s="209">
        <f t="shared" si="3"/>
        <v>930</v>
      </c>
      <c r="L23" s="213"/>
      <c r="M23" s="212">
        <f>930-185</f>
        <v>745</v>
      </c>
      <c r="N23" s="213"/>
      <c r="O23" s="213"/>
      <c r="P23" s="213"/>
      <c r="Q23" s="213"/>
      <c r="R23" s="213"/>
      <c r="S23" s="212">
        <v>185</v>
      </c>
      <c r="T23" s="213"/>
      <c r="U23" s="213"/>
    </row>
  </sheetData>
  <sheetProtection/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  <ignoredErrors>
    <ignoredError sqref="G6:G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workbookViewId="0" topLeftCell="A1">
      <selection activeCell="B11" sqref="B11"/>
    </sheetView>
  </sheetViews>
  <sheetFormatPr defaultColWidth="10.00390625" defaultRowHeight="13.5" customHeight="1"/>
  <cols>
    <col min="1" max="1" width="24.625" style="0" customWidth="1"/>
    <col min="2" max="2" width="16.00390625" style="0" customWidth="1"/>
    <col min="3" max="3" width="26.625" style="0" customWidth="1"/>
    <col min="4" max="4" width="20.625" style="0" customWidth="1"/>
  </cols>
  <sheetData>
    <row r="1" spans="1:4" ht="15.75" customHeight="1">
      <c r="A1" s="1"/>
      <c r="D1" s="94" t="s">
        <v>283</v>
      </c>
    </row>
    <row r="2" spans="1:4" ht="31.5" customHeight="1">
      <c r="A2" s="95" t="s">
        <v>12</v>
      </c>
      <c r="B2" s="95"/>
      <c r="C2" s="95"/>
      <c r="D2" s="95"/>
    </row>
    <row r="3" spans="1:4" s="13" customFormat="1" ht="18.75" customHeight="1">
      <c r="A3" s="96" t="s">
        <v>31</v>
      </c>
      <c r="B3" s="97"/>
      <c r="C3" s="97"/>
      <c r="D3" s="98" t="s">
        <v>32</v>
      </c>
    </row>
    <row r="4" spans="1:4" s="13" customFormat="1" ht="20.25" customHeight="1">
      <c r="A4" s="23" t="s">
        <v>33</v>
      </c>
      <c r="B4" s="24"/>
      <c r="C4" s="23" t="s">
        <v>34</v>
      </c>
      <c r="D4" s="24"/>
    </row>
    <row r="5" spans="1:4" s="13" customFormat="1" ht="20.25" customHeight="1">
      <c r="A5" s="23" t="s">
        <v>35</v>
      </c>
      <c r="B5" s="23" t="s">
        <v>36</v>
      </c>
      <c r="C5" s="23" t="s">
        <v>35</v>
      </c>
      <c r="D5" s="23" t="s">
        <v>36</v>
      </c>
    </row>
    <row r="6" spans="1:4" s="13" customFormat="1" ht="20.25" customHeight="1">
      <c r="A6" s="150" t="s">
        <v>284</v>
      </c>
      <c r="B6" s="99">
        <f>B7+B10+B11+B12</f>
        <v>49161.89</v>
      </c>
      <c r="C6" s="150" t="s">
        <v>285</v>
      </c>
      <c r="D6" s="158">
        <f>SUM(D7:D36)</f>
        <v>49161.89</v>
      </c>
    </row>
    <row r="7" spans="1:4" s="13" customFormat="1" ht="20.25" customHeight="1">
      <c r="A7" s="157" t="s">
        <v>286</v>
      </c>
      <c r="B7" s="155">
        <f>'7一般公共预算支出表'!F7</f>
        <v>1231.19</v>
      </c>
      <c r="C7" s="157" t="s">
        <v>41</v>
      </c>
      <c r="D7" s="111">
        <f>'7一般公共预算支出表'!F10</f>
        <v>260</v>
      </c>
    </row>
    <row r="8" spans="1:4" s="13" customFormat="1" ht="20.25" customHeight="1">
      <c r="A8" s="157" t="s">
        <v>287</v>
      </c>
      <c r="B8" s="155">
        <f>B7</f>
        <v>1231.19</v>
      </c>
      <c r="C8" s="157" t="s">
        <v>45</v>
      </c>
      <c r="D8" s="111"/>
    </row>
    <row r="9" spans="1:4" s="13" customFormat="1" ht="30.75" customHeight="1">
      <c r="A9" s="157" t="s">
        <v>48</v>
      </c>
      <c r="B9" s="155"/>
      <c r="C9" s="157" t="s">
        <v>49</v>
      </c>
      <c r="D9" s="111"/>
    </row>
    <row r="10" spans="1:4" s="13" customFormat="1" ht="20.25" customHeight="1">
      <c r="A10" s="157" t="s">
        <v>288</v>
      </c>
      <c r="B10" s="155">
        <f>'16政府性基金'!C7</f>
        <v>47000.7</v>
      </c>
      <c r="C10" s="157" t="s">
        <v>53</v>
      </c>
      <c r="D10" s="111"/>
    </row>
    <row r="11" spans="1:4" s="13" customFormat="1" ht="20.25" customHeight="1">
      <c r="A11" s="157" t="s">
        <v>289</v>
      </c>
      <c r="B11" s="155">
        <f>'19国有资本经营预算'!C7</f>
        <v>930</v>
      </c>
      <c r="C11" s="157" t="s">
        <v>57</v>
      </c>
      <c r="D11" s="111"/>
    </row>
    <row r="12" spans="1:4" s="13" customFormat="1" ht="20.25" customHeight="1">
      <c r="A12" s="157" t="s">
        <v>290</v>
      </c>
      <c r="B12" s="155"/>
      <c r="C12" s="157" t="s">
        <v>61</v>
      </c>
      <c r="D12" s="111">
        <f>'7一般公共预算支出表'!F13</f>
        <v>35</v>
      </c>
    </row>
    <row r="13" spans="1:4" s="13" customFormat="1" ht="20.25" customHeight="1">
      <c r="A13" s="150" t="s">
        <v>291</v>
      </c>
      <c r="B13" s="99"/>
      <c r="C13" s="157" t="s">
        <v>65</v>
      </c>
      <c r="D13" s="111"/>
    </row>
    <row r="14" spans="1:4" s="13" customFormat="1" ht="20.25" customHeight="1">
      <c r="A14" s="157" t="s">
        <v>286</v>
      </c>
      <c r="B14" s="155"/>
      <c r="C14" s="157" t="s">
        <v>69</v>
      </c>
      <c r="D14" s="111">
        <f>'7一般公共预算支出表'!F16</f>
        <v>69.39999999999999</v>
      </c>
    </row>
    <row r="15" spans="1:4" s="13" customFormat="1" ht="20.25" customHeight="1">
      <c r="A15" s="157" t="s">
        <v>288</v>
      </c>
      <c r="B15" s="155"/>
      <c r="C15" s="157" t="s">
        <v>73</v>
      </c>
      <c r="D15" s="111"/>
    </row>
    <row r="16" spans="1:4" s="13" customFormat="1" ht="20.25" customHeight="1">
      <c r="A16" s="157" t="s">
        <v>289</v>
      </c>
      <c r="B16" s="155"/>
      <c r="C16" s="157" t="s">
        <v>77</v>
      </c>
      <c r="D16" s="111">
        <f>'7一般公共预算支出表'!F21</f>
        <v>38.78</v>
      </c>
    </row>
    <row r="17" spans="1:4" s="13" customFormat="1" ht="20.25" customHeight="1">
      <c r="A17" s="157" t="s">
        <v>290</v>
      </c>
      <c r="B17" s="155"/>
      <c r="C17" s="157" t="s">
        <v>81</v>
      </c>
      <c r="D17" s="111"/>
    </row>
    <row r="18" spans="1:4" s="13" customFormat="1" ht="20.25" customHeight="1">
      <c r="A18" s="39"/>
      <c r="B18" s="155"/>
      <c r="C18" s="157" t="s">
        <v>85</v>
      </c>
      <c r="D18" s="111">
        <f>'16政府性基金'!C8</f>
        <v>23718.899999999998</v>
      </c>
    </row>
    <row r="19" spans="1:4" s="13" customFormat="1" ht="20.25" customHeight="1">
      <c r="A19" s="39"/>
      <c r="B19" s="39"/>
      <c r="C19" s="157" t="s">
        <v>89</v>
      </c>
      <c r="D19" s="111"/>
    </row>
    <row r="20" spans="1:4" s="13" customFormat="1" ht="20.25" customHeight="1">
      <c r="A20" s="39"/>
      <c r="B20" s="39"/>
      <c r="C20" s="157" t="s">
        <v>93</v>
      </c>
      <c r="D20" s="111"/>
    </row>
    <row r="21" spans="1:4" s="13" customFormat="1" ht="20.25" customHeight="1">
      <c r="A21" s="39"/>
      <c r="B21" s="39"/>
      <c r="C21" s="157" t="s">
        <v>97</v>
      </c>
      <c r="D21" s="111">
        <f>'7一般公共预算支出表'!F25</f>
        <v>767.69</v>
      </c>
    </row>
    <row r="22" spans="1:4" s="13" customFormat="1" ht="20.25" customHeight="1">
      <c r="A22" s="39"/>
      <c r="B22" s="39"/>
      <c r="C22" s="157" t="s">
        <v>100</v>
      </c>
      <c r="D22" s="111"/>
    </row>
    <row r="23" spans="1:4" s="13" customFormat="1" ht="20.25" customHeight="1">
      <c r="A23" s="39"/>
      <c r="B23" s="39"/>
      <c r="C23" s="157" t="s">
        <v>103</v>
      </c>
      <c r="D23" s="111"/>
    </row>
    <row r="24" spans="1:4" s="13" customFormat="1" ht="20.25" customHeight="1">
      <c r="A24" s="39"/>
      <c r="B24" s="39"/>
      <c r="C24" s="157" t="s">
        <v>105</v>
      </c>
      <c r="D24" s="111"/>
    </row>
    <row r="25" spans="1:4" s="13" customFormat="1" ht="20.25" customHeight="1">
      <c r="A25" s="39"/>
      <c r="B25" s="39"/>
      <c r="C25" s="157" t="s">
        <v>107</v>
      </c>
      <c r="D25" s="111"/>
    </row>
    <row r="26" spans="1:4" s="13" customFormat="1" ht="20.25" customHeight="1">
      <c r="A26" s="39"/>
      <c r="B26" s="39"/>
      <c r="C26" s="157" t="s">
        <v>109</v>
      </c>
      <c r="D26" s="111">
        <f>'7一般公共预算支出表'!F29</f>
        <v>60.32</v>
      </c>
    </row>
    <row r="27" spans="1:4" s="13" customFormat="1" ht="20.25" customHeight="1">
      <c r="A27" s="39"/>
      <c r="B27" s="39"/>
      <c r="C27" s="157" t="s">
        <v>111</v>
      </c>
      <c r="D27" s="111"/>
    </row>
    <row r="28" spans="1:4" s="13" customFormat="1" ht="20.25" customHeight="1">
      <c r="A28" s="39"/>
      <c r="B28" s="39"/>
      <c r="C28" s="157" t="s">
        <v>113</v>
      </c>
      <c r="D28" s="111">
        <v>930</v>
      </c>
    </row>
    <row r="29" spans="1:4" s="13" customFormat="1" ht="20.25" customHeight="1">
      <c r="A29" s="39"/>
      <c r="B29" s="39"/>
      <c r="C29" s="157" t="s">
        <v>115</v>
      </c>
      <c r="D29" s="111"/>
    </row>
    <row r="30" spans="1:4" s="13" customFormat="1" ht="20.25" customHeight="1">
      <c r="A30" s="39"/>
      <c r="B30" s="39"/>
      <c r="C30" s="157" t="s">
        <v>117</v>
      </c>
      <c r="D30" s="111"/>
    </row>
    <row r="31" spans="1:4" s="13" customFormat="1" ht="20.25" customHeight="1">
      <c r="A31" s="39"/>
      <c r="B31" s="39"/>
      <c r="C31" s="157" t="s">
        <v>119</v>
      </c>
      <c r="D31" s="111">
        <f>'16政府性基金'!C15</f>
        <v>23281.8</v>
      </c>
    </row>
    <row r="32" spans="1:4" s="13" customFormat="1" ht="20.25" customHeight="1">
      <c r="A32" s="39"/>
      <c r="B32" s="39"/>
      <c r="C32" s="157" t="s">
        <v>121</v>
      </c>
      <c r="D32" s="111"/>
    </row>
    <row r="33" spans="1:4" s="13" customFormat="1" ht="20.25" customHeight="1">
      <c r="A33" s="39"/>
      <c r="B33" s="39"/>
      <c r="C33" s="157" t="s">
        <v>123</v>
      </c>
      <c r="D33" s="111"/>
    </row>
    <row r="34" spans="1:4" s="13" customFormat="1" ht="20.25" customHeight="1">
      <c r="A34" s="39"/>
      <c r="B34" s="39"/>
      <c r="C34" s="157" t="s">
        <v>124</v>
      </c>
      <c r="D34" s="111"/>
    </row>
    <row r="35" spans="1:4" s="13" customFormat="1" ht="20.25" customHeight="1">
      <c r="A35" s="39"/>
      <c r="B35" s="39"/>
      <c r="C35" s="157" t="s">
        <v>125</v>
      </c>
      <c r="D35" s="111"/>
    </row>
    <row r="36" spans="1:4" s="13" customFormat="1" ht="20.25" customHeight="1">
      <c r="A36" s="39"/>
      <c r="B36" s="39"/>
      <c r="C36" s="157" t="s">
        <v>126</v>
      </c>
      <c r="D36" s="111"/>
    </row>
    <row r="37" spans="1:4" s="13" customFormat="1" ht="20.25" customHeight="1">
      <c r="A37" s="39"/>
      <c r="B37" s="39"/>
      <c r="C37" s="39"/>
      <c r="D37" s="39"/>
    </row>
    <row r="38" spans="1:4" s="13" customFormat="1" ht="20.25" customHeight="1">
      <c r="A38" s="28"/>
      <c r="B38" s="28"/>
      <c r="C38" s="150" t="s">
        <v>292</v>
      </c>
      <c r="D38" s="99"/>
    </row>
    <row r="39" spans="1:4" s="13" customFormat="1" ht="20.25" customHeight="1">
      <c r="A39" s="28"/>
      <c r="B39" s="28"/>
      <c r="C39" s="28"/>
      <c r="D39" s="28"/>
    </row>
    <row r="40" spans="1:4" s="13" customFormat="1" ht="20.25" customHeight="1">
      <c r="A40" s="23" t="s">
        <v>293</v>
      </c>
      <c r="B40" s="99">
        <f>B6</f>
        <v>49161.89</v>
      </c>
      <c r="C40" s="23" t="s">
        <v>294</v>
      </c>
      <c r="D40" s="158">
        <f>D6</f>
        <v>49161.89</v>
      </c>
    </row>
  </sheetData>
  <sheetProtection/>
  <mergeCells count="4">
    <mergeCell ref="A2:D2"/>
    <mergeCell ref="A3:C3"/>
    <mergeCell ref="A4:B4"/>
    <mergeCell ref="C4:D4"/>
  </mergeCells>
  <printOptions horizontalCentered="1"/>
  <pageMargins left="0.07777777777777778" right="0.07777777777777778" top="0.07777777777777778" bottom="0.07777777777777778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">
      <pane ySplit="6" topLeftCell="A7" activePane="bottomLeft" state="frozen"/>
      <selection pane="bottomLeft" activeCell="G7" activeCellId="1" sqref="K7 G7"/>
    </sheetView>
  </sheetViews>
  <sheetFormatPr defaultColWidth="10.00390625" defaultRowHeight="13.5" customHeight="1"/>
  <cols>
    <col min="1" max="1" width="3.625" style="0" customWidth="1"/>
    <col min="2" max="2" width="4.875" style="0" customWidth="1"/>
    <col min="3" max="3" width="4.75390625" style="0" customWidth="1"/>
    <col min="4" max="4" width="14.625" style="0" customWidth="1"/>
    <col min="5" max="5" width="33.125" style="0" customWidth="1"/>
    <col min="6" max="6" width="11.25390625" style="0" customWidth="1"/>
    <col min="7" max="7" width="11.50390625" style="0" customWidth="1"/>
    <col min="8" max="8" width="9.125" style="0" customWidth="1"/>
    <col min="9" max="9" width="10.50390625" style="0" customWidth="1"/>
    <col min="10" max="10" width="11.375" style="0" customWidth="1"/>
    <col min="11" max="11" width="13.375" style="0" customWidth="1"/>
  </cols>
  <sheetData>
    <row r="1" spans="1:11" ht="15.75" customHeight="1">
      <c r="A1" s="1"/>
      <c r="D1" s="1"/>
      <c r="K1" s="36" t="s">
        <v>295</v>
      </c>
    </row>
    <row r="2" spans="1:11" ht="42.75" customHeight="1">
      <c r="A2" s="95" t="s">
        <v>13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s="13" customFormat="1" ht="24" customHeight="1">
      <c r="A3" s="96" t="s">
        <v>31</v>
      </c>
      <c r="B3" s="97"/>
      <c r="C3" s="97"/>
      <c r="D3" s="97"/>
      <c r="E3" s="97"/>
      <c r="F3" s="97"/>
      <c r="G3" s="97"/>
      <c r="H3" s="97"/>
      <c r="I3" s="97"/>
      <c r="J3" s="98" t="s">
        <v>32</v>
      </c>
      <c r="K3" s="38"/>
    </row>
    <row r="4" spans="1:11" s="13" customFormat="1" ht="19.5" customHeight="1">
      <c r="A4" s="179" t="s">
        <v>158</v>
      </c>
      <c r="B4" s="180"/>
      <c r="C4" s="180"/>
      <c r="D4" s="179" t="s">
        <v>159</v>
      </c>
      <c r="E4" s="179" t="s">
        <v>160</v>
      </c>
      <c r="F4" s="23" t="s">
        <v>136</v>
      </c>
      <c r="G4" s="23" t="s">
        <v>161</v>
      </c>
      <c r="H4" s="24"/>
      <c r="I4" s="24"/>
      <c r="J4" s="24"/>
      <c r="K4" s="23" t="s">
        <v>162</v>
      </c>
    </row>
    <row r="5" spans="1:11" s="13" customFormat="1" ht="19.5" customHeight="1">
      <c r="A5" s="180"/>
      <c r="B5" s="180"/>
      <c r="C5" s="180"/>
      <c r="D5" s="180"/>
      <c r="E5" s="180"/>
      <c r="F5" s="24"/>
      <c r="G5" s="23" t="s">
        <v>138</v>
      </c>
      <c r="H5" s="23" t="s">
        <v>296</v>
      </c>
      <c r="I5" s="24"/>
      <c r="J5" s="23" t="s">
        <v>297</v>
      </c>
      <c r="K5" s="24"/>
    </row>
    <row r="6" spans="1:11" s="13" customFormat="1" ht="33" customHeight="1">
      <c r="A6" s="179" t="s">
        <v>166</v>
      </c>
      <c r="B6" s="179" t="s">
        <v>167</v>
      </c>
      <c r="C6" s="179" t="s">
        <v>168</v>
      </c>
      <c r="D6" s="180"/>
      <c r="E6" s="180"/>
      <c r="F6" s="24"/>
      <c r="G6" s="24"/>
      <c r="H6" s="23" t="s">
        <v>275</v>
      </c>
      <c r="I6" s="23" t="s">
        <v>267</v>
      </c>
      <c r="J6" s="24"/>
      <c r="K6" s="24"/>
    </row>
    <row r="7" spans="1:11" s="13" customFormat="1" ht="18.75" customHeight="1">
      <c r="A7" s="181"/>
      <c r="B7" s="181"/>
      <c r="C7" s="181"/>
      <c r="D7" s="182"/>
      <c r="E7" s="183" t="s">
        <v>136</v>
      </c>
      <c r="F7" s="99">
        <f>G7+K7</f>
        <v>1231.19</v>
      </c>
      <c r="G7" s="99">
        <f>H7+J7</f>
        <v>616.19</v>
      </c>
      <c r="H7" s="99">
        <f>H8</f>
        <v>507.37</v>
      </c>
      <c r="I7" s="99"/>
      <c r="J7" s="99">
        <v>108.82</v>
      </c>
      <c r="K7" s="99">
        <v>615</v>
      </c>
    </row>
    <row r="8" spans="1:11" s="13" customFormat="1" ht="18.75" customHeight="1">
      <c r="A8" s="181"/>
      <c r="B8" s="181"/>
      <c r="C8" s="181"/>
      <c r="D8" s="184" t="s">
        <v>154</v>
      </c>
      <c r="E8" s="184" t="s">
        <v>4</v>
      </c>
      <c r="F8" s="99">
        <f aca="true" t="shared" si="0" ref="F8:F13">G8+K8</f>
        <v>1231.19</v>
      </c>
      <c r="G8" s="99">
        <f>H8+J8</f>
        <v>616.19</v>
      </c>
      <c r="H8" s="99">
        <f>H9</f>
        <v>507.37</v>
      </c>
      <c r="I8" s="99"/>
      <c r="J8" s="99">
        <v>108.82</v>
      </c>
      <c r="K8" s="99">
        <v>615</v>
      </c>
    </row>
    <row r="9" spans="1:11" s="13" customFormat="1" ht="18.75" customHeight="1">
      <c r="A9" s="181"/>
      <c r="B9" s="181"/>
      <c r="C9" s="181"/>
      <c r="D9" s="184" t="s">
        <v>155</v>
      </c>
      <c r="E9" s="184" t="s">
        <v>156</v>
      </c>
      <c r="F9" s="99">
        <f t="shared" si="0"/>
        <v>1231.19</v>
      </c>
      <c r="G9" s="99">
        <f>H9+J9</f>
        <v>616.19</v>
      </c>
      <c r="H9" s="99">
        <f>H16+H21+H29+H25</f>
        <v>507.37</v>
      </c>
      <c r="I9" s="99"/>
      <c r="J9" s="99">
        <v>108.82</v>
      </c>
      <c r="K9" s="99">
        <v>615</v>
      </c>
    </row>
    <row r="10" spans="1:11" s="156" customFormat="1" ht="18.75" customHeight="1">
      <c r="A10" s="185" t="s">
        <v>170</v>
      </c>
      <c r="B10" s="186"/>
      <c r="C10" s="186"/>
      <c r="D10" s="187" t="s">
        <v>171</v>
      </c>
      <c r="E10" s="187" t="s">
        <v>172</v>
      </c>
      <c r="F10" s="153">
        <f t="shared" si="0"/>
        <v>260</v>
      </c>
      <c r="G10" s="153"/>
      <c r="H10" s="153"/>
      <c r="I10" s="153"/>
      <c r="J10" s="153"/>
      <c r="K10" s="153">
        <v>260</v>
      </c>
    </row>
    <row r="11" spans="1:11" s="156" customFormat="1" ht="18.75" customHeight="1">
      <c r="A11" s="185" t="s">
        <v>170</v>
      </c>
      <c r="B11" s="169" t="s">
        <v>173</v>
      </c>
      <c r="C11" s="186"/>
      <c r="D11" s="187" t="s">
        <v>174</v>
      </c>
      <c r="E11" s="187" t="s">
        <v>175</v>
      </c>
      <c r="F11" s="153">
        <f t="shared" si="0"/>
        <v>260</v>
      </c>
      <c r="G11" s="153"/>
      <c r="H11" s="153"/>
      <c r="I11" s="153"/>
      <c r="J11" s="153"/>
      <c r="K11" s="153">
        <v>260</v>
      </c>
    </row>
    <row r="12" spans="1:11" s="156" customFormat="1" ht="18.75" customHeight="1">
      <c r="A12" s="169" t="s">
        <v>170</v>
      </c>
      <c r="B12" s="169" t="s">
        <v>173</v>
      </c>
      <c r="C12" s="169" t="s">
        <v>176</v>
      </c>
      <c r="D12" s="188" t="s">
        <v>177</v>
      </c>
      <c r="E12" s="187" t="s">
        <v>178</v>
      </c>
      <c r="F12" s="153">
        <f t="shared" si="0"/>
        <v>260</v>
      </c>
      <c r="G12" s="153"/>
      <c r="H12" s="160"/>
      <c r="I12" s="160"/>
      <c r="J12" s="160"/>
      <c r="K12" s="160">
        <v>260</v>
      </c>
    </row>
    <row r="13" spans="1:11" s="156" customFormat="1" ht="18.75" customHeight="1">
      <c r="A13" s="169" t="s">
        <v>179</v>
      </c>
      <c r="B13" s="169"/>
      <c r="C13" s="189"/>
      <c r="D13" s="269" t="s">
        <v>180</v>
      </c>
      <c r="E13" s="191" t="s">
        <v>181</v>
      </c>
      <c r="F13" s="153">
        <f t="shared" si="0"/>
        <v>35</v>
      </c>
      <c r="G13" s="153"/>
      <c r="H13" s="160"/>
      <c r="I13" s="160"/>
      <c r="J13" s="160"/>
      <c r="K13" s="160">
        <v>35</v>
      </c>
    </row>
    <row r="14" spans="1:11" s="156" customFormat="1" ht="18.75" customHeight="1">
      <c r="A14" s="169">
        <v>206</v>
      </c>
      <c r="B14" s="268" t="s">
        <v>182</v>
      </c>
      <c r="C14" s="189"/>
      <c r="D14" s="269" t="s">
        <v>183</v>
      </c>
      <c r="E14" s="191" t="s">
        <v>184</v>
      </c>
      <c r="F14" s="153">
        <f aca="true" t="shared" si="1" ref="F14:F31">G14+K14</f>
        <v>35</v>
      </c>
      <c r="G14" s="153"/>
      <c r="H14" s="160"/>
      <c r="I14" s="160"/>
      <c r="J14" s="160"/>
      <c r="K14" s="160">
        <v>35</v>
      </c>
    </row>
    <row r="15" spans="1:11" s="156" customFormat="1" ht="18.75" customHeight="1">
      <c r="A15" s="169">
        <v>206</v>
      </c>
      <c r="B15" s="268" t="s">
        <v>182</v>
      </c>
      <c r="C15" s="189">
        <v>99</v>
      </c>
      <c r="D15" s="269" t="s">
        <v>185</v>
      </c>
      <c r="E15" s="191" t="s">
        <v>186</v>
      </c>
      <c r="F15" s="153">
        <f t="shared" si="1"/>
        <v>35</v>
      </c>
      <c r="G15" s="153"/>
      <c r="H15" s="160"/>
      <c r="I15" s="160"/>
      <c r="J15" s="160"/>
      <c r="K15" s="160">
        <v>35</v>
      </c>
    </row>
    <row r="16" spans="1:11" s="156" customFormat="1" ht="18.75" customHeight="1">
      <c r="A16" s="185" t="s">
        <v>187</v>
      </c>
      <c r="B16" s="186"/>
      <c r="C16" s="186"/>
      <c r="D16" s="192" t="s">
        <v>188</v>
      </c>
      <c r="E16" s="187" t="s">
        <v>189</v>
      </c>
      <c r="F16" s="153">
        <f t="shared" si="1"/>
        <v>69.39999999999999</v>
      </c>
      <c r="G16" s="153">
        <f>G17+G19</f>
        <v>69.39999999999999</v>
      </c>
      <c r="H16" s="153">
        <f>H17+H19</f>
        <v>69.39999999999999</v>
      </c>
      <c r="I16" s="153"/>
      <c r="J16" s="153"/>
      <c r="K16" s="153"/>
    </row>
    <row r="17" spans="1:11" s="156" customFormat="1" ht="18.75" customHeight="1">
      <c r="A17" s="185" t="s">
        <v>187</v>
      </c>
      <c r="B17" s="169" t="s">
        <v>182</v>
      </c>
      <c r="C17" s="186"/>
      <c r="D17" s="187" t="s">
        <v>190</v>
      </c>
      <c r="E17" s="187" t="s">
        <v>191</v>
      </c>
      <c r="F17" s="153">
        <f t="shared" si="1"/>
        <v>65.32</v>
      </c>
      <c r="G17" s="175">
        <v>65.32</v>
      </c>
      <c r="H17" s="175">
        <v>65.32</v>
      </c>
      <c r="I17" s="153"/>
      <c r="J17" s="153"/>
      <c r="K17" s="153"/>
    </row>
    <row r="18" spans="1:11" s="156" customFormat="1" ht="18.75" customHeight="1">
      <c r="A18" s="169" t="s">
        <v>187</v>
      </c>
      <c r="B18" s="169" t="s">
        <v>182</v>
      </c>
      <c r="C18" s="169" t="s">
        <v>182</v>
      </c>
      <c r="D18" s="193" t="s">
        <v>192</v>
      </c>
      <c r="E18" s="187" t="s">
        <v>193</v>
      </c>
      <c r="F18" s="153">
        <f t="shared" si="1"/>
        <v>65.32</v>
      </c>
      <c r="G18" s="175">
        <v>65.32</v>
      </c>
      <c r="H18" s="175">
        <v>65.32</v>
      </c>
      <c r="I18" s="160"/>
      <c r="J18" s="160"/>
      <c r="K18" s="160"/>
    </row>
    <row r="19" spans="1:11" s="156" customFormat="1" ht="18.75" customHeight="1">
      <c r="A19" s="185" t="s">
        <v>187</v>
      </c>
      <c r="B19" s="169" t="s">
        <v>194</v>
      </c>
      <c r="C19" s="186"/>
      <c r="D19" s="187" t="s">
        <v>195</v>
      </c>
      <c r="E19" s="187" t="s">
        <v>196</v>
      </c>
      <c r="F19" s="153">
        <f t="shared" si="1"/>
        <v>4.08</v>
      </c>
      <c r="G19" s="86">
        <v>4.08</v>
      </c>
      <c r="H19" s="86">
        <v>4.08</v>
      </c>
      <c r="I19" s="153"/>
      <c r="J19" s="153"/>
      <c r="K19" s="153"/>
    </row>
    <row r="20" spans="1:11" s="156" customFormat="1" ht="18.75" customHeight="1">
      <c r="A20" s="169" t="s">
        <v>187</v>
      </c>
      <c r="B20" s="169" t="s">
        <v>194</v>
      </c>
      <c r="C20" s="169" t="s">
        <v>194</v>
      </c>
      <c r="D20" s="193" t="s">
        <v>197</v>
      </c>
      <c r="E20" s="187" t="s">
        <v>198</v>
      </c>
      <c r="F20" s="153">
        <f t="shared" si="1"/>
        <v>4.08</v>
      </c>
      <c r="G20" s="86">
        <v>4.08</v>
      </c>
      <c r="H20" s="86">
        <v>4.08</v>
      </c>
      <c r="I20" s="160"/>
      <c r="J20" s="160"/>
      <c r="K20" s="160"/>
    </row>
    <row r="21" spans="1:11" s="156" customFormat="1" ht="18.75" customHeight="1">
      <c r="A21" s="185" t="s">
        <v>199</v>
      </c>
      <c r="B21" s="186"/>
      <c r="C21" s="186"/>
      <c r="D21" s="187" t="s">
        <v>200</v>
      </c>
      <c r="E21" s="187" t="s">
        <v>201</v>
      </c>
      <c r="F21" s="153">
        <f t="shared" si="1"/>
        <v>38.78</v>
      </c>
      <c r="G21" s="175">
        <v>38.78</v>
      </c>
      <c r="H21" s="175">
        <v>38.78</v>
      </c>
      <c r="I21" s="153"/>
      <c r="J21" s="153"/>
      <c r="K21" s="153"/>
    </row>
    <row r="22" spans="1:11" s="156" customFormat="1" ht="18.75" customHeight="1">
      <c r="A22" s="185" t="s">
        <v>199</v>
      </c>
      <c r="B22" s="169" t="s">
        <v>202</v>
      </c>
      <c r="C22" s="186"/>
      <c r="D22" s="187" t="s">
        <v>203</v>
      </c>
      <c r="E22" s="187" t="s">
        <v>204</v>
      </c>
      <c r="F22" s="153">
        <f t="shared" si="1"/>
        <v>38.78</v>
      </c>
      <c r="G22" s="175">
        <f>G23+G24</f>
        <v>38.78</v>
      </c>
      <c r="H22" s="175">
        <f>H23+H24</f>
        <v>38.78</v>
      </c>
      <c r="I22" s="153"/>
      <c r="J22" s="153"/>
      <c r="K22" s="153"/>
    </row>
    <row r="23" spans="1:11" s="156" customFormat="1" ht="18.75" customHeight="1">
      <c r="A23" s="169" t="s">
        <v>199</v>
      </c>
      <c r="B23" s="169" t="s">
        <v>202</v>
      </c>
      <c r="C23" s="169" t="s">
        <v>205</v>
      </c>
      <c r="D23" s="193" t="s">
        <v>206</v>
      </c>
      <c r="E23" s="187" t="s">
        <v>207</v>
      </c>
      <c r="F23" s="153">
        <f t="shared" si="1"/>
        <v>34.7</v>
      </c>
      <c r="G23" s="175">
        <v>34.7</v>
      </c>
      <c r="H23" s="175">
        <v>34.7</v>
      </c>
      <c r="I23" s="160"/>
      <c r="J23" s="160"/>
      <c r="K23" s="160"/>
    </row>
    <row r="24" spans="1:11" s="156" customFormat="1" ht="18.75" customHeight="1">
      <c r="A24" s="169" t="s">
        <v>199</v>
      </c>
      <c r="B24" s="169" t="s">
        <v>202</v>
      </c>
      <c r="C24" s="169" t="s">
        <v>208</v>
      </c>
      <c r="D24" s="193" t="s">
        <v>209</v>
      </c>
      <c r="E24" s="187" t="s">
        <v>210</v>
      </c>
      <c r="F24" s="153">
        <f t="shared" si="1"/>
        <v>4.08</v>
      </c>
      <c r="G24" s="86">
        <v>4.08</v>
      </c>
      <c r="H24" s="86">
        <v>4.08</v>
      </c>
      <c r="I24" s="160"/>
      <c r="J24" s="160"/>
      <c r="K24" s="160"/>
    </row>
    <row r="25" spans="1:11" s="156" customFormat="1" ht="18.75" customHeight="1">
      <c r="A25" s="185" t="s">
        <v>211</v>
      </c>
      <c r="B25" s="186"/>
      <c r="C25" s="186"/>
      <c r="D25" s="187" t="s">
        <v>212</v>
      </c>
      <c r="E25" s="187" t="s">
        <v>213</v>
      </c>
      <c r="F25" s="153">
        <f t="shared" si="1"/>
        <v>767.69</v>
      </c>
      <c r="G25" s="153">
        <f>H25+J25</f>
        <v>447.69</v>
      </c>
      <c r="H25" s="153">
        <v>338.87</v>
      </c>
      <c r="I25" s="153"/>
      <c r="J25" s="153">
        <v>108.82</v>
      </c>
      <c r="K25" s="153">
        <v>320</v>
      </c>
    </row>
    <row r="26" spans="1:11" s="156" customFormat="1" ht="18.75" customHeight="1">
      <c r="A26" s="185" t="s">
        <v>211</v>
      </c>
      <c r="B26" s="169" t="s">
        <v>176</v>
      </c>
      <c r="C26" s="186"/>
      <c r="D26" s="187" t="s">
        <v>214</v>
      </c>
      <c r="E26" s="187" t="s">
        <v>215</v>
      </c>
      <c r="F26" s="153">
        <f t="shared" si="1"/>
        <v>767.69</v>
      </c>
      <c r="G26" s="153">
        <f>H26+J26</f>
        <v>447.69</v>
      </c>
      <c r="H26" s="153">
        <v>338.87</v>
      </c>
      <c r="I26" s="153"/>
      <c r="J26" s="153">
        <v>108.82</v>
      </c>
      <c r="K26" s="153">
        <v>320</v>
      </c>
    </row>
    <row r="27" spans="1:11" s="156" customFormat="1" ht="18.75" customHeight="1">
      <c r="A27" s="169" t="s">
        <v>211</v>
      </c>
      <c r="B27" s="169" t="s">
        <v>176</v>
      </c>
      <c r="C27" s="169" t="s">
        <v>216</v>
      </c>
      <c r="D27" s="193" t="s">
        <v>217</v>
      </c>
      <c r="E27" s="187" t="s">
        <v>218</v>
      </c>
      <c r="F27" s="153">
        <f t="shared" si="1"/>
        <v>567.69</v>
      </c>
      <c r="G27" s="153">
        <f>H27+J27</f>
        <v>447.69</v>
      </c>
      <c r="H27" s="153">
        <v>338.87</v>
      </c>
      <c r="I27" s="160"/>
      <c r="J27" s="160">
        <v>108.82</v>
      </c>
      <c r="K27" s="160">
        <f>50+70</f>
        <v>120</v>
      </c>
    </row>
    <row r="28" spans="1:11" s="156" customFormat="1" ht="18.75" customHeight="1">
      <c r="A28" s="169">
        <v>215</v>
      </c>
      <c r="B28" s="268" t="s">
        <v>176</v>
      </c>
      <c r="C28" s="169">
        <v>99</v>
      </c>
      <c r="D28" s="270" t="s">
        <v>298</v>
      </c>
      <c r="E28" s="187" t="s">
        <v>220</v>
      </c>
      <c r="F28" s="153">
        <f t="shared" si="1"/>
        <v>200</v>
      </c>
      <c r="G28" s="194"/>
      <c r="H28" s="195"/>
      <c r="I28" s="160"/>
      <c r="J28" s="160"/>
      <c r="K28" s="160">
        <v>200</v>
      </c>
    </row>
    <row r="29" spans="1:11" s="156" customFormat="1" ht="18.75" customHeight="1">
      <c r="A29" s="185" t="s">
        <v>221</v>
      </c>
      <c r="B29" s="186"/>
      <c r="C29" s="186"/>
      <c r="D29" s="193" t="s">
        <v>222</v>
      </c>
      <c r="E29" s="187" t="s">
        <v>223</v>
      </c>
      <c r="F29" s="153">
        <f t="shared" si="1"/>
        <v>60.32</v>
      </c>
      <c r="G29" s="86">
        <v>60.32</v>
      </c>
      <c r="H29" s="86">
        <v>60.32</v>
      </c>
      <c r="I29" s="153"/>
      <c r="J29" s="153"/>
      <c r="K29" s="153"/>
    </row>
    <row r="30" spans="1:11" s="156" customFormat="1" ht="18.75" customHeight="1">
      <c r="A30" s="185" t="s">
        <v>221</v>
      </c>
      <c r="B30" s="169" t="s">
        <v>205</v>
      </c>
      <c r="C30" s="186"/>
      <c r="D30" s="187" t="s">
        <v>224</v>
      </c>
      <c r="E30" s="187" t="s">
        <v>225</v>
      </c>
      <c r="F30" s="153">
        <f t="shared" si="1"/>
        <v>60.32</v>
      </c>
      <c r="G30" s="86">
        <v>60.32</v>
      </c>
      <c r="H30" s="86">
        <v>60.32</v>
      </c>
      <c r="I30" s="153"/>
      <c r="J30" s="153"/>
      <c r="K30" s="153"/>
    </row>
    <row r="31" spans="1:11" s="156" customFormat="1" ht="18.75" customHeight="1">
      <c r="A31" s="169" t="s">
        <v>221</v>
      </c>
      <c r="B31" s="169" t="s">
        <v>205</v>
      </c>
      <c r="C31" s="169" t="s">
        <v>216</v>
      </c>
      <c r="D31" s="187" t="s">
        <v>226</v>
      </c>
      <c r="E31" s="187" t="s">
        <v>227</v>
      </c>
      <c r="F31" s="153">
        <f t="shared" si="1"/>
        <v>60.32</v>
      </c>
      <c r="G31" s="86">
        <v>60.32</v>
      </c>
      <c r="H31" s="86">
        <v>60.32</v>
      </c>
      <c r="I31" s="160"/>
      <c r="J31" s="160"/>
      <c r="K31" s="160"/>
    </row>
    <row r="32" spans="1:5" s="13" customFormat="1" ht="15.75" customHeight="1">
      <c r="A32" s="103"/>
      <c r="B32" s="104"/>
      <c r="C32" s="104"/>
      <c r="D32" s="104"/>
      <c r="E32" s="104"/>
    </row>
  </sheetData>
  <sheetProtection/>
  <mergeCells count="13">
    <mergeCell ref="A2:K2"/>
    <mergeCell ref="A3:I3"/>
    <mergeCell ref="J3:K3"/>
    <mergeCell ref="G4:J4"/>
    <mergeCell ref="H5:I5"/>
    <mergeCell ref="A32:E32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777777777777778" right="0.07777777777777778" top="0.07777777777777778" bottom="0.0777777777777777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星空</cp:lastModifiedBy>
  <dcterms:created xsi:type="dcterms:W3CDTF">2024-03-15T02:42:01Z</dcterms:created>
  <dcterms:modified xsi:type="dcterms:W3CDTF">2024-03-25T08:52:07Z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94C434F90A2D4EF5872FB8CDE50DF94B_12</vt:lpwstr>
  </property>
  <property fmtid="{D5CDD505-2E9C-101B-9397-08002B2CF9AE}" pid="4" name="KSOProductBuildV">
    <vt:lpwstr>2052-12.1.0.16388</vt:lpwstr>
  </property>
</Properties>
</file>